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mc:AlternateContent xmlns:mc="http://schemas.openxmlformats.org/markup-compatibility/2006">
    <mc:Choice Requires="x15">
      <x15ac:absPath xmlns:x15ac="http://schemas.microsoft.com/office/spreadsheetml/2010/11/ac" url="https://minsocam-my.sharepoint.com/personal/rrussell_minsocam_org/Documents/All the files/24-10 Oct files/Deposits 10-Oct 24/AM-24-108552/AM-24-108552/"/>
    </mc:Choice>
  </mc:AlternateContent>
  <xr:revisionPtr revIDLastSave="8" documentId="13_ncr:1_{85B1734E-9B67-3C44-9C4D-21A44DF5BDB2}" xr6:coauthVersionLast="47" xr6:coauthVersionMax="47" xr10:uidLastSave="{D70A8012-14AA-C34A-8B24-5F4B4BB027C3}"/>
  <bookViews>
    <workbookView xWindow="36520" yWindow="500" windowWidth="34840" windowHeight="21100" activeTab="2" xr2:uid="{00000000-000D-0000-FFFF-FFFF00000000}"/>
  </bookViews>
  <sheets>
    <sheet name="Appendix B" sheetId="6" r:id="rId1"/>
    <sheet name="Table B1" sheetId="4" r:id="rId2"/>
    <sheet name="Table B2" sheetId="2" r:id="rId3"/>
    <sheet name="Table B3" sheetId="5" r:id="rId4"/>
  </sheets>
  <definedNames>
    <definedName name="_Hlk72845157" localSheetId="2">'Table B2'!#REF!</definedName>
    <definedName name="_Hlk72845179" localSheetId="2">'Table B2'!#REF!</definedName>
    <definedName name="_Hlk72845196" localSheetId="2">'Table B2'!#REF!</definedName>
    <definedName name="_Hlk72850371" localSheetId="2">'Table B2'!#REF!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375" i="5" l="1"/>
  <c r="K375" i="5"/>
  <c r="O375" i="5" s="1"/>
  <c r="U374" i="5"/>
  <c r="K374" i="5"/>
  <c r="P374" i="5" s="1"/>
  <c r="U373" i="5"/>
  <c r="K373" i="5"/>
  <c r="O373" i="5" s="1"/>
  <c r="U372" i="5"/>
  <c r="K372" i="5"/>
  <c r="O372" i="5" s="1"/>
  <c r="U371" i="5"/>
  <c r="K371" i="5"/>
  <c r="O371" i="5" s="1"/>
  <c r="U370" i="5"/>
  <c r="K370" i="5"/>
  <c r="O370" i="5" s="1"/>
  <c r="U369" i="5"/>
  <c r="K369" i="5"/>
  <c r="O369" i="5" s="1"/>
  <c r="U368" i="5"/>
  <c r="K368" i="5"/>
  <c r="O368" i="5" s="1"/>
  <c r="U367" i="5"/>
  <c r="K367" i="5"/>
  <c r="O367" i="5" s="1"/>
  <c r="U366" i="5"/>
  <c r="K366" i="5"/>
  <c r="O366" i="5" s="1"/>
  <c r="U365" i="5"/>
  <c r="K365" i="5"/>
  <c r="O365" i="5" s="1"/>
  <c r="X364" i="5"/>
  <c r="U364" i="5"/>
  <c r="F364" i="5" s="1"/>
  <c r="X363" i="5"/>
  <c r="U363" i="5"/>
  <c r="F363" i="5" s="1"/>
  <c r="X362" i="5"/>
  <c r="U362" i="5"/>
  <c r="F362" i="5" s="1"/>
  <c r="X361" i="5"/>
  <c r="U361" i="5"/>
  <c r="F361" i="5" s="1"/>
  <c r="K360" i="5"/>
  <c r="L360" i="5" s="1"/>
  <c r="F360" i="5"/>
  <c r="K359" i="5"/>
  <c r="L359" i="5" s="1"/>
  <c r="F359" i="5"/>
  <c r="K358" i="5"/>
  <c r="L358" i="5" s="1"/>
  <c r="F358" i="5"/>
  <c r="K357" i="5"/>
  <c r="L357" i="5" s="1"/>
  <c r="F357" i="5"/>
  <c r="K356" i="5"/>
  <c r="L356" i="5" s="1"/>
  <c r="F356" i="5"/>
  <c r="K355" i="5"/>
  <c r="L355" i="5" s="1"/>
  <c r="F355" i="5"/>
  <c r="U354" i="5"/>
  <c r="F354" i="5" s="1"/>
  <c r="K354" i="5"/>
  <c r="O354" i="5" s="1"/>
  <c r="U353" i="5"/>
  <c r="F353" i="5" s="1"/>
  <c r="K353" i="5"/>
  <c r="P353" i="5" s="1"/>
  <c r="U352" i="5"/>
  <c r="F352" i="5" s="1"/>
  <c r="K352" i="5"/>
  <c r="O352" i="5" s="1"/>
  <c r="U351" i="5"/>
  <c r="F351" i="5" s="1"/>
  <c r="K351" i="5"/>
  <c r="F350" i="5"/>
  <c r="F349" i="5"/>
  <c r="F348" i="5"/>
  <c r="F347" i="5"/>
  <c r="F346" i="5"/>
  <c r="K345" i="5"/>
  <c r="P345" i="5" s="1"/>
  <c r="F345" i="5"/>
  <c r="K344" i="5"/>
  <c r="O344" i="5" s="1"/>
  <c r="F344" i="5"/>
  <c r="K343" i="5"/>
  <c r="O343" i="5" s="1"/>
  <c r="F343" i="5"/>
  <c r="K342" i="5"/>
  <c r="P342" i="5" s="1"/>
  <c r="F342" i="5"/>
  <c r="F341" i="5"/>
  <c r="K340" i="5"/>
  <c r="O340" i="5" s="1"/>
  <c r="F340" i="5"/>
  <c r="K339" i="5"/>
  <c r="P339" i="5" s="1"/>
  <c r="F339" i="5"/>
  <c r="K338" i="5"/>
  <c r="P338" i="5" s="1"/>
  <c r="F338" i="5"/>
  <c r="K337" i="5"/>
  <c r="P337" i="5" s="1"/>
  <c r="F337" i="5"/>
  <c r="K336" i="5"/>
  <c r="P336" i="5" s="1"/>
  <c r="F336" i="5"/>
  <c r="F335" i="5"/>
  <c r="F334" i="5"/>
  <c r="K333" i="5"/>
  <c r="P333" i="5" s="1"/>
  <c r="F333" i="5"/>
  <c r="K332" i="5"/>
  <c r="O332" i="5" s="1"/>
  <c r="F332" i="5"/>
  <c r="K331" i="5"/>
  <c r="P331" i="5" s="1"/>
  <c r="F331" i="5"/>
  <c r="K330" i="5"/>
  <c r="P330" i="5" s="1"/>
  <c r="F330" i="5"/>
  <c r="K329" i="5"/>
  <c r="K328" i="5"/>
  <c r="K327" i="5"/>
  <c r="P327" i="5" s="1"/>
  <c r="F327" i="5"/>
  <c r="K326" i="5"/>
  <c r="O326" i="5" s="1"/>
  <c r="F326" i="5"/>
  <c r="K325" i="5"/>
  <c r="P325" i="5" s="1"/>
  <c r="F325" i="5"/>
  <c r="K324" i="5"/>
  <c r="P324" i="5" s="1"/>
  <c r="F324" i="5"/>
  <c r="K323" i="5"/>
  <c r="F323" i="5"/>
  <c r="K322" i="5"/>
  <c r="P322" i="5" s="1"/>
  <c r="F322" i="5"/>
  <c r="K321" i="5"/>
  <c r="P321" i="5" s="1"/>
  <c r="F321" i="5"/>
  <c r="K320" i="5"/>
  <c r="O320" i="5" s="1"/>
  <c r="F320" i="5"/>
  <c r="K319" i="5"/>
  <c r="P319" i="5" s="1"/>
  <c r="F319" i="5"/>
  <c r="K318" i="5"/>
  <c r="P318" i="5" s="1"/>
  <c r="F318" i="5"/>
  <c r="K317" i="5"/>
  <c r="P317" i="5" s="1"/>
  <c r="F317" i="5"/>
  <c r="K316" i="5"/>
  <c r="P316" i="5" s="1"/>
  <c r="F316" i="5"/>
  <c r="K315" i="5"/>
  <c r="F315" i="5"/>
  <c r="K314" i="5"/>
  <c r="P314" i="5" s="1"/>
  <c r="F314" i="5"/>
  <c r="K313" i="5"/>
  <c r="P313" i="5" s="1"/>
  <c r="F313" i="5"/>
  <c r="K312" i="5"/>
  <c r="O312" i="5" s="1"/>
  <c r="F312" i="5"/>
  <c r="K311" i="5"/>
  <c r="O311" i="5" s="1"/>
  <c r="F311" i="5"/>
  <c r="U310" i="5"/>
  <c r="P310" i="5"/>
  <c r="O310" i="5"/>
  <c r="N310" i="5"/>
  <c r="U309" i="5"/>
  <c r="P309" i="5"/>
  <c r="O309" i="5"/>
  <c r="N309" i="5"/>
  <c r="U308" i="5"/>
  <c r="P308" i="5"/>
  <c r="O308" i="5"/>
  <c r="N308" i="5"/>
  <c r="U307" i="5"/>
  <c r="P307" i="5"/>
  <c r="O307" i="5"/>
  <c r="N307" i="5"/>
  <c r="U306" i="5"/>
  <c r="P306" i="5"/>
  <c r="O306" i="5"/>
  <c r="N306" i="5"/>
  <c r="L306" i="5"/>
  <c r="U305" i="5"/>
  <c r="P305" i="5"/>
  <c r="O305" i="5"/>
  <c r="N305" i="5"/>
  <c r="L305" i="5"/>
  <c r="U304" i="5"/>
  <c r="P304" i="5"/>
  <c r="O304" i="5"/>
  <c r="N304" i="5"/>
  <c r="L304" i="5"/>
  <c r="U303" i="5"/>
  <c r="P303" i="5"/>
  <c r="O303" i="5"/>
  <c r="N303" i="5"/>
  <c r="L303" i="5"/>
  <c r="K302" i="5"/>
  <c r="F302" i="5"/>
  <c r="K301" i="5"/>
  <c r="F301" i="5"/>
  <c r="K300" i="5"/>
  <c r="F300" i="5"/>
  <c r="K299" i="5"/>
  <c r="F299" i="5"/>
  <c r="U298" i="5"/>
  <c r="F298" i="5" s="1"/>
  <c r="N298" i="5" s="1"/>
  <c r="P298" i="5"/>
  <c r="O298" i="5"/>
  <c r="U297" i="5"/>
  <c r="F297" i="5" s="1"/>
  <c r="N297" i="5" s="1"/>
  <c r="P297" i="5"/>
  <c r="O297" i="5"/>
  <c r="U296" i="5"/>
  <c r="F296" i="5" s="1"/>
  <c r="N296" i="5" s="1"/>
  <c r="P296" i="5"/>
  <c r="O296" i="5"/>
  <c r="L296" i="5"/>
  <c r="U295" i="5"/>
  <c r="F295" i="5" s="1"/>
  <c r="N295" i="5" s="1"/>
  <c r="P295" i="5"/>
  <c r="O295" i="5"/>
  <c r="L295" i="5"/>
  <c r="U294" i="5"/>
  <c r="F294" i="5" s="1"/>
  <c r="N294" i="5" s="1"/>
  <c r="P294" i="5"/>
  <c r="O294" i="5"/>
  <c r="L294" i="5"/>
  <c r="U293" i="5"/>
  <c r="F293" i="5" s="1"/>
  <c r="N293" i="5" s="1"/>
  <c r="P293" i="5"/>
  <c r="O293" i="5"/>
  <c r="U292" i="5"/>
  <c r="F292" i="5" s="1"/>
  <c r="N292" i="5" s="1"/>
  <c r="P292" i="5"/>
  <c r="O292" i="5"/>
  <c r="L292" i="5"/>
  <c r="U291" i="5"/>
  <c r="F291" i="5" s="1"/>
  <c r="N291" i="5" s="1"/>
  <c r="P291" i="5"/>
  <c r="O291" i="5"/>
  <c r="U290" i="5"/>
  <c r="F290" i="5" s="1"/>
  <c r="N290" i="5" s="1"/>
  <c r="P290" i="5"/>
  <c r="O290" i="5"/>
  <c r="U289" i="5"/>
  <c r="F289" i="5" s="1"/>
  <c r="N289" i="5" s="1"/>
  <c r="P289" i="5"/>
  <c r="O289" i="5"/>
  <c r="L289" i="5"/>
  <c r="U288" i="5"/>
  <c r="F288" i="5" s="1"/>
  <c r="N288" i="5" s="1"/>
  <c r="P288" i="5"/>
  <c r="O288" i="5"/>
  <c r="L288" i="5"/>
  <c r="U287" i="5"/>
  <c r="F287" i="5" s="1"/>
  <c r="N287" i="5" s="1"/>
  <c r="P287" i="5"/>
  <c r="O287" i="5"/>
  <c r="U286" i="5"/>
  <c r="F286" i="5" s="1"/>
  <c r="N286" i="5" s="1"/>
  <c r="P286" i="5"/>
  <c r="O286" i="5"/>
  <c r="U285" i="5"/>
  <c r="F285" i="5" s="1"/>
  <c r="N285" i="5" s="1"/>
  <c r="P285" i="5"/>
  <c r="O285" i="5"/>
  <c r="P284" i="5"/>
  <c r="O284" i="5"/>
  <c r="N284" i="5"/>
  <c r="P283" i="5"/>
  <c r="O283" i="5"/>
  <c r="N283" i="5"/>
  <c r="P282" i="5"/>
  <c r="O282" i="5"/>
  <c r="N282" i="5"/>
  <c r="P281" i="5"/>
  <c r="O281" i="5"/>
  <c r="N281" i="5"/>
  <c r="U280" i="5"/>
  <c r="P280" i="5"/>
  <c r="O280" i="5"/>
  <c r="N280" i="5"/>
  <c r="U279" i="5"/>
  <c r="P279" i="5"/>
  <c r="O279" i="5"/>
  <c r="N279" i="5"/>
  <c r="U278" i="5"/>
  <c r="P278" i="5"/>
  <c r="O278" i="5"/>
  <c r="N278" i="5"/>
  <c r="U277" i="5"/>
  <c r="P277" i="5"/>
  <c r="O277" i="5"/>
  <c r="N277" i="5"/>
  <c r="U276" i="5"/>
  <c r="P276" i="5"/>
  <c r="O276" i="5"/>
  <c r="N276" i="5"/>
  <c r="U275" i="5"/>
  <c r="P275" i="5"/>
  <c r="O275" i="5"/>
  <c r="N275" i="5"/>
  <c r="U274" i="5"/>
  <c r="P274" i="5"/>
  <c r="O274" i="5"/>
  <c r="N274" i="5"/>
  <c r="U273" i="5"/>
  <c r="P273" i="5"/>
  <c r="O273" i="5"/>
  <c r="N273" i="5"/>
  <c r="U272" i="5"/>
  <c r="P272" i="5"/>
  <c r="O272" i="5"/>
  <c r="N272" i="5"/>
  <c r="U271" i="5"/>
  <c r="P271" i="5"/>
  <c r="O271" i="5"/>
  <c r="N271" i="5"/>
  <c r="U270" i="5"/>
  <c r="P270" i="5"/>
  <c r="O270" i="5"/>
  <c r="N270" i="5"/>
  <c r="U269" i="5"/>
  <c r="P269" i="5"/>
  <c r="O269" i="5"/>
  <c r="N269" i="5"/>
  <c r="U268" i="5"/>
  <c r="P268" i="5"/>
  <c r="O268" i="5"/>
  <c r="N268" i="5"/>
  <c r="U267" i="5"/>
  <c r="P267" i="5"/>
  <c r="O267" i="5"/>
  <c r="N267" i="5"/>
  <c r="U266" i="5"/>
  <c r="P266" i="5"/>
  <c r="O266" i="5"/>
  <c r="N266" i="5"/>
  <c r="U256" i="5"/>
  <c r="F256" i="5" s="1"/>
  <c r="K256" i="5"/>
  <c r="U255" i="5"/>
  <c r="F255" i="5" s="1"/>
  <c r="K255" i="5"/>
  <c r="U254" i="5"/>
  <c r="F254" i="5" s="1"/>
  <c r="K254" i="5"/>
  <c r="U253" i="5"/>
  <c r="F253" i="5" s="1"/>
  <c r="K253" i="5"/>
  <c r="U252" i="5"/>
  <c r="F252" i="5" s="1"/>
  <c r="K252" i="5"/>
  <c r="U251" i="5"/>
  <c r="F251" i="5" s="1"/>
  <c r="K251" i="5"/>
  <c r="U250" i="5"/>
  <c r="F250" i="5" s="1"/>
  <c r="K250" i="5"/>
  <c r="U249" i="5"/>
  <c r="F249" i="5" s="1"/>
  <c r="K249" i="5"/>
  <c r="U248" i="5"/>
  <c r="F248" i="5" s="1"/>
  <c r="K248" i="5"/>
  <c r="U247" i="5"/>
  <c r="F247" i="5" s="1"/>
  <c r="K247" i="5"/>
  <c r="U246" i="5"/>
  <c r="F246" i="5" s="1"/>
  <c r="K246" i="5"/>
  <c r="U245" i="5"/>
  <c r="F245" i="5" s="1"/>
  <c r="K245" i="5"/>
  <c r="U244" i="5"/>
  <c r="F244" i="5" s="1"/>
  <c r="K244" i="5"/>
  <c r="U243" i="5"/>
  <c r="F243" i="5" s="1"/>
  <c r="K243" i="5"/>
  <c r="U242" i="5"/>
  <c r="F242" i="5" s="1"/>
  <c r="K242" i="5"/>
  <c r="U241" i="5"/>
  <c r="F241" i="5" s="1"/>
  <c r="K241" i="5"/>
  <c r="U240" i="5"/>
  <c r="F240" i="5" s="1"/>
  <c r="K240" i="5"/>
  <c r="U239" i="5"/>
  <c r="F239" i="5" s="1"/>
  <c r="K239" i="5"/>
  <c r="U238" i="5"/>
  <c r="F238" i="5" s="1"/>
  <c r="K238" i="5"/>
  <c r="U237" i="5"/>
  <c r="F237" i="5" s="1"/>
  <c r="K237" i="5"/>
  <c r="U236" i="5"/>
  <c r="K236" i="5"/>
  <c r="U235" i="5"/>
  <c r="K235" i="5"/>
  <c r="P235" i="5" s="1"/>
  <c r="U234" i="5"/>
  <c r="F234" i="5" s="1"/>
  <c r="K234" i="5"/>
  <c r="P234" i="5" s="1"/>
  <c r="U233" i="5"/>
  <c r="F233" i="5" s="1"/>
  <c r="K233" i="5"/>
  <c r="O233" i="5" s="1"/>
  <c r="U232" i="5"/>
  <c r="F232" i="5" s="1"/>
  <c r="K232" i="5"/>
  <c r="P232" i="5" s="1"/>
  <c r="U231" i="5"/>
  <c r="F231" i="5" s="1"/>
  <c r="K231" i="5"/>
  <c r="O231" i="5" s="1"/>
  <c r="U230" i="5"/>
  <c r="F230" i="5" s="1"/>
  <c r="K230" i="5"/>
  <c r="P230" i="5" s="1"/>
  <c r="U229" i="5"/>
  <c r="F229" i="5" s="1"/>
  <c r="K229" i="5"/>
  <c r="P229" i="5" s="1"/>
  <c r="U228" i="5"/>
  <c r="F228" i="5" s="1"/>
  <c r="K228" i="5"/>
  <c r="O228" i="5" s="1"/>
  <c r="U227" i="5"/>
  <c r="F227" i="5" s="1"/>
  <c r="K227" i="5"/>
  <c r="P227" i="5" s="1"/>
  <c r="U226" i="5"/>
  <c r="F226" i="5" s="1"/>
  <c r="K226" i="5"/>
  <c r="P226" i="5" s="1"/>
  <c r="U225" i="5"/>
  <c r="F225" i="5" s="1"/>
  <c r="K225" i="5"/>
  <c r="P225" i="5" s="1"/>
  <c r="U224" i="5"/>
  <c r="F224" i="5" s="1"/>
  <c r="K224" i="5"/>
  <c r="O224" i="5" s="1"/>
  <c r="U223" i="5"/>
  <c r="F223" i="5" s="1"/>
  <c r="K223" i="5"/>
  <c r="P223" i="5" s="1"/>
  <c r="K222" i="5"/>
  <c r="P222" i="5" s="1"/>
  <c r="F222" i="5"/>
  <c r="N222" i="5" s="1"/>
  <c r="K221" i="5"/>
  <c r="P221" i="5" s="1"/>
  <c r="F221" i="5"/>
  <c r="K220" i="5"/>
  <c r="P220" i="5" s="1"/>
  <c r="F220" i="5"/>
  <c r="K219" i="5"/>
  <c r="P219" i="5" s="1"/>
  <c r="F219" i="5"/>
  <c r="K218" i="5"/>
  <c r="O218" i="5" s="1"/>
  <c r="F218" i="5"/>
  <c r="K217" i="5"/>
  <c r="P217" i="5" s="1"/>
  <c r="F217" i="5"/>
  <c r="K216" i="5"/>
  <c r="P216" i="5" s="1"/>
  <c r="F216" i="5"/>
  <c r="K215" i="5"/>
  <c r="P215" i="5" s="1"/>
  <c r="F215" i="5"/>
  <c r="K214" i="5"/>
  <c r="O214" i="5" s="1"/>
  <c r="F214" i="5"/>
  <c r="K213" i="5"/>
  <c r="P213" i="5" s="1"/>
  <c r="F213" i="5"/>
  <c r="K212" i="5"/>
  <c r="P212" i="5" s="1"/>
  <c r="F212" i="5"/>
  <c r="K211" i="5"/>
  <c r="P211" i="5" s="1"/>
  <c r="F211" i="5"/>
  <c r="K210" i="5"/>
  <c r="O210" i="5" s="1"/>
  <c r="F210" i="5"/>
  <c r="K209" i="5"/>
  <c r="P209" i="5" s="1"/>
  <c r="F209" i="5"/>
  <c r="K208" i="5"/>
  <c r="P208" i="5" s="1"/>
  <c r="F208" i="5"/>
  <c r="K207" i="5"/>
  <c r="P207" i="5" s="1"/>
  <c r="F207" i="5"/>
  <c r="K206" i="5"/>
  <c r="O206" i="5" s="1"/>
  <c r="F206" i="5"/>
  <c r="K205" i="5"/>
  <c r="P205" i="5" s="1"/>
  <c r="F205" i="5"/>
  <c r="K204" i="5"/>
  <c r="P204" i="5" s="1"/>
  <c r="F204" i="5"/>
  <c r="K203" i="5"/>
  <c r="P203" i="5" s="1"/>
  <c r="F203" i="5"/>
  <c r="K202" i="5"/>
  <c r="O202" i="5" s="1"/>
  <c r="F202" i="5"/>
  <c r="K201" i="5"/>
  <c r="P201" i="5" s="1"/>
  <c r="F201" i="5"/>
  <c r="K200" i="5"/>
  <c r="P200" i="5" s="1"/>
  <c r="F200" i="5"/>
  <c r="K199" i="5"/>
  <c r="P199" i="5" s="1"/>
  <c r="F199" i="5"/>
  <c r="K198" i="5"/>
  <c r="O198" i="5" s="1"/>
  <c r="F198" i="5"/>
  <c r="K197" i="5"/>
  <c r="P197" i="5" s="1"/>
  <c r="F197" i="5"/>
  <c r="K196" i="5"/>
  <c r="P196" i="5" s="1"/>
  <c r="F196" i="5"/>
  <c r="K195" i="5"/>
  <c r="P195" i="5" s="1"/>
  <c r="F195" i="5"/>
  <c r="K194" i="5"/>
  <c r="O194" i="5" s="1"/>
  <c r="F194" i="5"/>
  <c r="K193" i="5"/>
  <c r="P193" i="5" s="1"/>
  <c r="F193" i="5"/>
  <c r="P192" i="5"/>
  <c r="O192" i="5"/>
  <c r="N192" i="5"/>
  <c r="L192" i="5"/>
  <c r="P191" i="5"/>
  <c r="O191" i="5"/>
  <c r="L191" i="5"/>
  <c r="P190" i="5"/>
  <c r="O190" i="5"/>
  <c r="N190" i="5"/>
  <c r="L190" i="5"/>
  <c r="P189" i="5"/>
  <c r="O189" i="5"/>
  <c r="L189" i="5"/>
  <c r="P188" i="5"/>
  <c r="O188" i="5"/>
  <c r="N188" i="5"/>
  <c r="L188" i="5"/>
  <c r="P187" i="5"/>
  <c r="O187" i="5"/>
  <c r="L187" i="5"/>
  <c r="K186" i="5"/>
  <c r="O186" i="5" s="1"/>
  <c r="H186" i="5"/>
  <c r="X186" i="5" s="1"/>
  <c r="F186" i="5"/>
  <c r="K185" i="5"/>
  <c r="P185" i="5" s="1"/>
  <c r="H185" i="5"/>
  <c r="X185" i="5" s="1"/>
  <c r="F185" i="5"/>
  <c r="K184" i="5"/>
  <c r="P184" i="5" s="1"/>
  <c r="H184" i="5"/>
  <c r="X184" i="5" s="1"/>
  <c r="F184" i="5"/>
  <c r="K183" i="5"/>
  <c r="P183" i="5" s="1"/>
  <c r="H183" i="5"/>
  <c r="X183" i="5" s="1"/>
  <c r="F183" i="5"/>
  <c r="K182" i="5"/>
  <c r="P182" i="5" s="1"/>
  <c r="H182" i="5"/>
  <c r="X182" i="5" s="1"/>
  <c r="F182" i="5"/>
  <c r="K181" i="5"/>
  <c r="L181" i="5" s="1"/>
  <c r="H181" i="5"/>
  <c r="X181" i="5" s="1"/>
  <c r="F181" i="5"/>
  <c r="K180" i="5"/>
  <c r="O180" i="5" s="1"/>
  <c r="H180" i="5"/>
  <c r="X180" i="5" s="1"/>
  <c r="F180" i="5"/>
  <c r="K179" i="5"/>
  <c r="H179" i="5"/>
  <c r="X179" i="5" s="1"/>
  <c r="F179" i="5"/>
  <c r="K178" i="5"/>
  <c r="P178" i="5" s="1"/>
  <c r="H178" i="5"/>
  <c r="X178" i="5" s="1"/>
  <c r="F178" i="5"/>
  <c r="K177" i="5"/>
  <c r="L177" i="5" s="1"/>
  <c r="H177" i="5"/>
  <c r="X177" i="5" s="1"/>
  <c r="F177" i="5"/>
  <c r="K176" i="5"/>
  <c r="O176" i="5" s="1"/>
  <c r="H176" i="5"/>
  <c r="X176" i="5" s="1"/>
  <c r="F176" i="5"/>
  <c r="K175" i="5"/>
  <c r="H175" i="5"/>
  <c r="X175" i="5" s="1"/>
  <c r="F175" i="5"/>
  <c r="P174" i="5"/>
  <c r="O174" i="5"/>
  <c r="N174" i="5"/>
  <c r="L174" i="5"/>
  <c r="P173" i="5"/>
  <c r="O173" i="5"/>
  <c r="N173" i="5"/>
  <c r="L173" i="5"/>
  <c r="P172" i="5"/>
  <c r="O172" i="5"/>
  <c r="N172" i="5"/>
  <c r="L172" i="5"/>
  <c r="P171" i="5"/>
  <c r="O171" i="5"/>
  <c r="N171" i="5"/>
  <c r="L171" i="5"/>
  <c r="P170" i="5"/>
  <c r="O170" i="5"/>
  <c r="N170" i="5"/>
  <c r="L170" i="5"/>
  <c r="K169" i="5"/>
  <c r="P169" i="5" s="1"/>
  <c r="F169" i="5"/>
  <c r="K168" i="5"/>
  <c r="O168" i="5" s="1"/>
  <c r="F168" i="5"/>
  <c r="K167" i="5"/>
  <c r="O167" i="5" s="1"/>
  <c r="F167" i="5"/>
  <c r="K166" i="5"/>
  <c r="O166" i="5" s="1"/>
  <c r="F166" i="5"/>
  <c r="K165" i="5"/>
  <c r="P165" i="5" s="1"/>
  <c r="F165" i="5"/>
  <c r="U164" i="5"/>
  <c r="K164" i="5"/>
  <c r="O164" i="5" s="1"/>
  <c r="U163" i="5"/>
  <c r="K163" i="5"/>
  <c r="O163" i="5" s="1"/>
  <c r="U162" i="5"/>
  <c r="K162" i="5"/>
  <c r="O162" i="5" s="1"/>
  <c r="U161" i="5"/>
  <c r="K161" i="5"/>
  <c r="O161" i="5" s="1"/>
  <c r="U160" i="5"/>
  <c r="K160" i="5"/>
  <c r="O160" i="5" s="1"/>
  <c r="F159" i="5"/>
  <c r="F158" i="5"/>
  <c r="F157" i="5"/>
  <c r="F156" i="5"/>
  <c r="F155" i="5"/>
  <c r="F154" i="5"/>
  <c r="K147" i="5"/>
  <c r="P147" i="5" s="1"/>
  <c r="K146" i="5"/>
  <c r="O146" i="5" s="1"/>
  <c r="K145" i="5"/>
  <c r="O145" i="5" s="1"/>
  <c r="K144" i="5"/>
  <c r="P144" i="5" s="1"/>
  <c r="K143" i="5"/>
  <c r="P143" i="5" s="1"/>
  <c r="K142" i="5"/>
  <c r="O142" i="5" s="1"/>
  <c r="K141" i="5"/>
  <c r="O141" i="5" s="1"/>
  <c r="K140" i="5"/>
  <c r="P140" i="5" s="1"/>
  <c r="K138" i="5"/>
  <c r="P138" i="5" s="1"/>
  <c r="K137" i="5"/>
  <c r="P137" i="5" s="1"/>
  <c r="U136" i="5"/>
  <c r="F136" i="5" s="1"/>
  <c r="K136" i="5"/>
  <c r="P136" i="5" s="1"/>
  <c r="U135" i="5"/>
  <c r="F135" i="5" s="1"/>
  <c r="K135" i="5"/>
  <c r="P135" i="5" s="1"/>
  <c r="U134" i="5"/>
  <c r="F134" i="5" s="1"/>
  <c r="K134" i="5"/>
  <c r="P134" i="5" s="1"/>
  <c r="U133" i="5"/>
  <c r="F133" i="5" s="1"/>
  <c r="K133" i="5"/>
  <c r="P133" i="5" s="1"/>
  <c r="U132" i="5"/>
  <c r="F132" i="5" s="1"/>
  <c r="K132" i="5"/>
  <c r="P132" i="5" s="1"/>
  <c r="U131" i="5"/>
  <c r="F131" i="5" s="1"/>
  <c r="K131" i="5"/>
  <c r="P131" i="5" s="1"/>
  <c r="U130" i="5"/>
  <c r="F130" i="5" s="1"/>
  <c r="K130" i="5"/>
  <c r="P130" i="5" s="1"/>
  <c r="U129" i="5"/>
  <c r="F129" i="5" s="1"/>
  <c r="K129" i="5"/>
  <c r="P129" i="5" s="1"/>
  <c r="K128" i="5"/>
  <c r="O128" i="5" s="1"/>
  <c r="F128" i="5"/>
  <c r="K127" i="5"/>
  <c r="O127" i="5" s="1"/>
  <c r="F127" i="5"/>
  <c r="K126" i="5"/>
  <c r="O126" i="5" s="1"/>
  <c r="F126" i="5"/>
  <c r="K125" i="5"/>
  <c r="L125" i="5" s="1"/>
  <c r="K124" i="5"/>
  <c r="P124" i="5" s="1"/>
  <c r="F124" i="5"/>
  <c r="K123" i="5"/>
  <c r="P123" i="5" s="1"/>
  <c r="F123" i="5"/>
  <c r="K122" i="5"/>
  <c r="P122" i="5" s="1"/>
  <c r="F122" i="5"/>
  <c r="K121" i="5"/>
  <c r="P121" i="5" s="1"/>
  <c r="F121" i="5"/>
  <c r="K120" i="5"/>
  <c r="P120" i="5" s="1"/>
  <c r="F120" i="5"/>
  <c r="U119" i="5"/>
  <c r="F119" i="5" s="1"/>
  <c r="K119" i="5"/>
  <c r="P119" i="5" s="1"/>
  <c r="U118" i="5"/>
  <c r="F118" i="5" s="1"/>
  <c r="K118" i="5"/>
  <c r="L118" i="5" s="1"/>
  <c r="U117" i="5"/>
  <c r="F117" i="5" s="1"/>
  <c r="K117" i="5"/>
  <c r="P117" i="5" s="1"/>
  <c r="U116" i="5"/>
  <c r="F116" i="5" s="1"/>
  <c r="K116" i="5"/>
  <c r="P116" i="5" s="1"/>
  <c r="U115" i="5"/>
  <c r="F115" i="5" s="1"/>
  <c r="K115" i="5"/>
  <c r="O115" i="5" s="1"/>
  <c r="U114" i="5"/>
  <c r="F114" i="5" s="1"/>
  <c r="K114" i="5"/>
  <c r="P114" i="5" s="1"/>
  <c r="U113" i="5"/>
  <c r="F113" i="5" s="1"/>
  <c r="K113" i="5"/>
  <c r="P113" i="5" s="1"/>
  <c r="U112" i="5"/>
  <c r="F112" i="5" s="1"/>
  <c r="K112" i="5"/>
  <c r="P112" i="5" s="1"/>
  <c r="U111" i="5"/>
  <c r="F111" i="5" s="1"/>
  <c r="K111" i="5"/>
  <c r="O111" i="5" s="1"/>
  <c r="U110" i="5"/>
  <c r="F110" i="5" s="1"/>
  <c r="K110" i="5"/>
  <c r="P110" i="5" s="1"/>
  <c r="U109" i="5"/>
  <c r="F109" i="5" s="1"/>
  <c r="K109" i="5"/>
  <c r="P109" i="5" s="1"/>
  <c r="U108" i="5"/>
  <c r="F108" i="5" s="1"/>
  <c r="K108" i="5"/>
  <c r="P108" i="5" s="1"/>
  <c r="U107" i="5"/>
  <c r="F107" i="5" s="1"/>
  <c r="K107" i="5"/>
  <c r="P107" i="5" s="1"/>
  <c r="U106" i="5"/>
  <c r="F106" i="5" s="1"/>
  <c r="K106" i="5"/>
  <c r="P106" i="5" s="1"/>
  <c r="U105" i="5"/>
  <c r="F105" i="5" s="1"/>
  <c r="K105" i="5"/>
  <c r="P105" i="5" s="1"/>
  <c r="U104" i="5"/>
  <c r="F104" i="5" s="1"/>
  <c r="K104" i="5"/>
  <c r="P104" i="5" s="1"/>
  <c r="U103" i="5"/>
  <c r="F103" i="5" s="1"/>
  <c r="K103" i="5"/>
  <c r="U102" i="5"/>
  <c r="F102" i="5" s="1"/>
  <c r="K102" i="5"/>
  <c r="U101" i="5"/>
  <c r="F101" i="5" s="1"/>
  <c r="K101" i="5"/>
  <c r="P101" i="5" s="1"/>
  <c r="U100" i="5"/>
  <c r="F100" i="5" s="1"/>
  <c r="K100" i="5"/>
  <c r="P100" i="5" s="1"/>
  <c r="U99" i="5"/>
  <c r="F99" i="5" s="1"/>
  <c r="K99" i="5"/>
  <c r="P99" i="5" s="1"/>
  <c r="U98" i="5"/>
  <c r="F98" i="5" s="1"/>
  <c r="K98" i="5"/>
  <c r="P98" i="5" s="1"/>
  <c r="U97" i="5"/>
  <c r="F97" i="5" s="1"/>
  <c r="K97" i="5"/>
  <c r="P97" i="5" s="1"/>
  <c r="U96" i="5"/>
  <c r="F96" i="5" s="1"/>
  <c r="K96" i="5"/>
  <c r="P96" i="5" s="1"/>
  <c r="U95" i="5"/>
  <c r="F95" i="5" s="1"/>
  <c r="K95" i="5"/>
  <c r="P95" i="5" s="1"/>
  <c r="U94" i="5"/>
  <c r="F94" i="5" s="1"/>
  <c r="K94" i="5"/>
  <c r="P94" i="5" s="1"/>
  <c r="U93" i="5"/>
  <c r="F93" i="5" s="1"/>
  <c r="K93" i="5"/>
  <c r="P93" i="5" s="1"/>
  <c r="U92" i="5"/>
  <c r="F92" i="5" s="1"/>
  <c r="K92" i="5"/>
  <c r="O92" i="5" s="1"/>
  <c r="U91" i="5"/>
  <c r="P91" i="5"/>
  <c r="O91" i="5"/>
  <c r="N91" i="5"/>
  <c r="U90" i="5"/>
  <c r="P90" i="5"/>
  <c r="O90" i="5"/>
  <c r="N90" i="5"/>
  <c r="U89" i="5"/>
  <c r="P89" i="5"/>
  <c r="O89" i="5"/>
  <c r="N89" i="5"/>
  <c r="U88" i="5"/>
  <c r="P88" i="5"/>
  <c r="O88" i="5"/>
  <c r="N88" i="5"/>
  <c r="U87" i="5"/>
  <c r="P87" i="5"/>
  <c r="O87" i="5"/>
  <c r="N87" i="5"/>
  <c r="U86" i="5"/>
  <c r="P86" i="5"/>
  <c r="O86" i="5"/>
  <c r="N86" i="5"/>
  <c r="U85" i="5"/>
  <c r="P85" i="5"/>
  <c r="O85" i="5"/>
  <c r="N85" i="5"/>
  <c r="U84" i="5"/>
  <c r="P84" i="5"/>
  <c r="O84" i="5"/>
  <c r="N84" i="5"/>
  <c r="U83" i="5"/>
  <c r="P83" i="5"/>
  <c r="O83" i="5"/>
  <c r="N83" i="5"/>
  <c r="U82" i="5"/>
  <c r="P82" i="5"/>
  <c r="O82" i="5"/>
  <c r="N82" i="5"/>
  <c r="U81" i="5"/>
  <c r="P81" i="5"/>
  <c r="O81" i="5"/>
  <c r="N81" i="5"/>
  <c r="U80" i="5"/>
  <c r="P80" i="5"/>
  <c r="O80" i="5"/>
  <c r="N80" i="5"/>
  <c r="U79" i="5"/>
  <c r="P79" i="5"/>
  <c r="O79" i="5"/>
  <c r="N79" i="5"/>
  <c r="U78" i="5"/>
  <c r="P78" i="5"/>
  <c r="O78" i="5"/>
  <c r="N78" i="5"/>
  <c r="U77" i="5"/>
  <c r="P77" i="5"/>
  <c r="O77" i="5"/>
  <c r="N77" i="5"/>
  <c r="X76" i="5"/>
  <c r="V76" i="5"/>
  <c r="P76" i="5"/>
  <c r="O76" i="5"/>
  <c r="N76" i="5"/>
  <c r="X75" i="5"/>
  <c r="V75" i="5"/>
  <c r="P75" i="5"/>
  <c r="O75" i="5"/>
  <c r="N75" i="5"/>
  <c r="X74" i="5"/>
  <c r="V74" i="5"/>
  <c r="P74" i="5"/>
  <c r="O74" i="5"/>
  <c r="N74" i="5"/>
  <c r="X73" i="5"/>
  <c r="V73" i="5"/>
  <c r="P73" i="5"/>
  <c r="O73" i="5"/>
  <c r="N73" i="5"/>
  <c r="U72" i="5"/>
  <c r="P72" i="5"/>
  <c r="O72" i="5"/>
  <c r="N72" i="5"/>
  <c r="L72" i="5"/>
  <c r="U71" i="5"/>
  <c r="P71" i="5"/>
  <c r="O71" i="5"/>
  <c r="N71" i="5"/>
  <c r="L71" i="5"/>
  <c r="U70" i="5"/>
  <c r="P70" i="5"/>
  <c r="O70" i="5"/>
  <c r="N70" i="5"/>
  <c r="L70" i="5"/>
  <c r="U69" i="5"/>
  <c r="P69" i="5"/>
  <c r="O69" i="5"/>
  <c r="N69" i="5"/>
  <c r="L69" i="5"/>
  <c r="U68" i="5"/>
  <c r="P68" i="5"/>
  <c r="O68" i="5"/>
  <c r="N68" i="5"/>
  <c r="L68" i="5"/>
  <c r="U67" i="5"/>
  <c r="P67" i="5"/>
  <c r="O67" i="5"/>
  <c r="N67" i="5"/>
  <c r="L67" i="5"/>
  <c r="U66" i="5"/>
  <c r="P66" i="5"/>
  <c r="O66" i="5"/>
  <c r="N66" i="5"/>
  <c r="L66" i="5"/>
  <c r="U65" i="5"/>
  <c r="P65" i="5"/>
  <c r="O65" i="5"/>
  <c r="N65" i="5"/>
  <c r="L65" i="5"/>
  <c r="U64" i="5"/>
  <c r="P64" i="5"/>
  <c r="O64" i="5"/>
  <c r="N64" i="5"/>
  <c r="L64" i="5"/>
  <c r="U63" i="5"/>
  <c r="P63" i="5"/>
  <c r="O63" i="5"/>
  <c r="N63" i="5"/>
  <c r="L63" i="5"/>
  <c r="X62" i="5"/>
  <c r="U62" i="5"/>
  <c r="F62" i="5" s="1"/>
  <c r="K62" i="5"/>
  <c r="O62" i="5" s="1"/>
  <c r="J62" i="5"/>
  <c r="I62" i="5" s="1"/>
  <c r="X61" i="5"/>
  <c r="U61" i="5"/>
  <c r="F61" i="5" s="1"/>
  <c r="K61" i="5"/>
  <c r="J61" i="5"/>
  <c r="I61" i="5" s="1"/>
  <c r="X60" i="5"/>
  <c r="U60" i="5"/>
  <c r="F60" i="5" s="1"/>
  <c r="K60" i="5"/>
  <c r="L60" i="5" s="1"/>
  <c r="J60" i="5"/>
  <c r="I60" i="5" s="1"/>
  <c r="X59" i="5"/>
  <c r="U59" i="5"/>
  <c r="F59" i="5" s="1"/>
  <c r="K59" i="5"/>
  <c r="O59" i="5" s="1"/>
  <c r="J59" i="5"/>
  <c r="I59" i="5" s="1"/>
  <c r="X58" i="5"/>
  <c r="U58" i="5"/>
  <c r="F58" i="5" s="1"/>
  <c r="K58" i="5"/>
  <c r="L58" i="5" s="1"/>
  <c r="J58" i="5"/>
  <c r="I58" i="5" s="1"/>
  <c r="X57" i="5"/>
  <c r="U57" i="5"/>
  <c r="F57" i="5" s="1"/>
  <c r="K57" i="5"/>
  <c r="L57" i="5" s="1"/>
  <c r="J57" i="5"/>
  <c r="I57" i="5" s="1"/>
  <c r="X56" i="5"/>
  <c r="U56" i="5"/>
  <c r="F56" i="5" s="1"/>
  <c r="K56" i="5"/>
  <c r="P56" i="5" s="1"/>
  <c r="J56" i="5"/>
  <c r="I56" i="5" s="1"/>
  <c r="X55" i="5"/>
  <c r="U55" i="5"/>
  <c r="F55" i="5" s="1"/>
  <c r="K55" i="5"/>
  <c r="L55" i="5" s="1"/>
  <c r="J55" i="5"/>
  <c r="I55" i="5" s="1"/>
  <c r="X54" i="5"/>
  <c r="U54" i="5"/>
  <c r="F54" i="5" s="1"/>
  <c r="K54" i="5"/>
  <c r="O54" i="5" s="1"/>
  <c r="J54" i="5"/>
  <c r="I54" i="5" s="1"/>
  <c r="X53" i="5"/>
  <c r="U53" i="5"/>
  <c r="F53" i="5" s="1"/>
  <c r="K53" i="5"/>
  <c r="J53" i="5"/>
  <c r="I53" i="5" s="1"/>
  <c r="K52" i="5"/>
  <c r="F52" i="5"/>
  <c r="K51" i="5"/>
  <c r="L51" i="5" s="1"/>
  <c r="F51" i="5"/>
  <c r="K50" i="5"/>
  <c r="F50" i="5"/>
  <c r="K49" i="5"/>
  <c r="F49" i="5"/>
  <c r="K48" i="5"/>
  <c r="F48" i="5"/>
  <c r="K47" i="5"/>
  <c r="P47" i="5" s="1"/>
  <c r="F47" i="5"/>
  <c r="K46" i="5"/>
  <c r="P46" i="5" s="1"/>
  <c r="F46" i="5"/>
  <c r="U45" i="5"/>
  <c r="K45" i="5"/>
  <c r="O45" i="5" s="1"/>
  <c r="U44" i="5"/>
  <c r="K44" i="5"/>
  <c r="O44" i="5" s="1"/>
  <c r="U43" i="5"/>
  <c r="V186" i="5" s="1"/>
  <c r="K43" i="5"/>
  <c r="N43" i="5" s="1"/>
  <c r="U42" i="5"/>
  <c r="V185" i="5" s="1"/>
  <c r="K42" i="5"/>
  <c r="P42" i="5" s="1"/>
  <c r="U41" i="5"/>
  <c r="K41" i="5"/>
  <c r="P41" i="5" s="1"/>
  <c r="U40" i="5"/>
  <c r="K40" i="5"/>
  <c r="P40" i="5" s="1"/>
  <c r="U39" i="5"/>
  <c r="K39" i="5"/>
  <c r="O39" i="5" s="1"/>
  <c r="U38" i="5"/>
  <c r="K38" i="5"/>
  <c r="P38" i="5" s="1"/>
  <c r="U37" i="5"/>
  <c r="K37" i="5"/>
  <c r="P37" i="5" s="1"/>
  <c r="U36" i="5"/>
  <c r="K36" i="5"/>
  <c r="P36" i="5" s="1"/>
  <c r="U35" i="5"/>
  <c r="K35" i="5"/>
  <c r="P35" i="5" s="1"/>
  <c r="U34" i="5"/>
  <c r="K34" i="5"/>
  <c r="P34" i="5" s="1"/>
  <c r="U33" i="5"/>
  <c r="K33" i="5"/>
  <c r="P33" i="5" s="1"/>
  <c r="U32" i="5"/>
  <c r="K32" i="5"/>
  <c r="P32" i="5" s="1"/>
  <c r="U31" i="5"/>
  <c r="F31" i="5" s="1"/>
  <c r="K31" i="5"/>
  <c r="O31" i="5" s="1"/>
  <c r="U30" i="5"/>
  <c r="F30" i="5" s="1"/>
  <c r="K30" i="5"/>
  <c r="P30" i="5" s="1"/>
  <c r="U29" i="5"/>
  <c r="F29" i="5" s="1"/>
  <c r="K29" i="5"/>
  <c r="P29" i="5" s="1"/>
  <c r="U28" i="5"/>
  <c r="F28" i="5" s="1"/>
  <c r="K28" i="5"/>
  <c r="P28" i="5" s="1"/>
  <c r="U27" i="5"/>
  <c r="F27" i="5" s="1"/>
  <c r="K27" i="5"/>
  <c r="P27" i="5" s="1"/>
  <c r="U26" i="5"/>
  <c r="F26" i="5" s="1"/>
  <c r="K26" i="5"/>
  <c r="P26" i="5" s="1"/>
  <c r="U25" i="5"/>
  <c r="F25" i="5" s="1"/>
  <c r="K25" i="5"/>
  <c r="P25" i="5" s="1"/>
  <c r="U24" i="5"/>
  <c r="K24" i="5"/>
  <c r="N24" i="5" s="1"/>
  <c r="H24" i="5"/>
  <c r="X24" i="5" s="1"/>
  <c r="U23" i="5"/>
  <c r="K23" i="5"/>
  <c r="O23" i="5" s="1"/>
  <c r="H23" i="5"/>
  <c r="X23" i="5" s="1"/>
  <c r="U22" i="5"/>
  <c r="K22" i="5"/>
  <c r="L22" i="5" s="1"/>
  <c r="H22" i="5"/>
  <c r="X22" i="5" s="1"/>
  <c r="U21" i="5"/>
  <c r="K21" i="5"/>
  <c r="N21" i="5" s="1"/>
  <c r="H21" i="5"/>
  <c r="X21" i="5" s="1"/>
  <c r="U20" i="5"/>
  <c r="K20" i="5"/>
  <c r="L20" i="5" s="1"/>
  <c r="H20" i="5"/>
  <c r="X20" i="5" s="1"/>
  <c r="U19" i="5"/>
  <c r="K19" i="5"/>
  <c r="O19" i="5" s="1"/>
  <c r="H19" i="5"/>
  <c r="X19" i="5" s="1"/>
  <c r="U18" i="5"/>
  <c r="K18" i="5"/>
  <c r="P18" i="5" s="1"/>
  <c r="H18" i="5"/>
  <c r="X18" i="5" s="1"/>
  <c r="U17" i="5"/>
  <c r="K17" i="5"/>
  <c r="L17" i="5" s="1"/>
  <c r="H17" i="5"/>
  <c r="X17" i="5" s="1"/>
  <c r="U16" i="5"/>
  <c r="K16" i="5"/>
  <c r="P16" i="5" s="1"/>
  <c r="H16" i="5"/>
  <c r="X16" i="5" s="1"/>
  <c r="U15" i="5"/>
  <c r="K15" i="5"/>
  <c r="O15" i="5" s="1"/>
  <c r="H15" i="5"/>
  <c r="X15" i="5" s="1"/>
  <c r="U14" i="5"/>
  <c r="K14" i="5"/>
  <c r="O14" i="5" s="1"/>
  <c r="H14" i="5"/>
  <c r="X14" i="5" s="1"/>
  <c r="U13" i="5"/>
  <c r="K13" i="5"/>
  <c r="P13" i="5" s="1"/>
  <c r="H13" i="5"/>
  <c r="X13" i="5" s="1"/>
  <c r="U12" i="5"/>
  <c r="K12" i="5"/>
  <c r="L12" i="5" s="1"/>
  <c r="H12" i="5"/>
  <c r="X12" i="5" s="1"/>
  <c r="U11" i="5"/>
  <c r="K11" i="5"/>
  <c r="O11" i="5" s="1"/>
  <c r="H11" i="5"/>
  <c r="X11" i="5" s="1"/>
  <c r="U10" i="5"/>
  <c r="K10" i="5"/>
  <c r="P10" i="5" s="1"/>
  <c r="H10" i="5"/>
  <c r="X10" i="5" s="1"/>
  <c r="U9" i="5"/>
  <c r="K9" i="5"/>
  <c r="O9" i="5" s="1"/>
  <c r="H9" i="5"/>
  <c r="X9" i="5" s="1"/>
  <c r="U8" i="5"/>
  <c r="K8" i="5"/>
  <c r="P8" i="5" s="1"/>
  <c r="H8" i="5"/>
  <c r="X8" i="5" s="1"/>
  <c r="U7" i="5"/>
  <c r="K7" i="5"/>
  <c r="O7" i="5" s="1"/>
  <c r="H7" i="5"/>
  <c r="X7" i="5" s="1"/>
  <c r="U6" i="5"/>
  <c r="K6" i="5"/>
  <c r="O6" i="5" s="1"/>
  <c r="H6" i="5"/>
  <c r="X6" i="5" s="1"/>
  <c r="U5" i="5"/>
  <c r="K5" i="5"/>
  <c r="P5" i="5" s="1"/>
  <c r="H5" i="5"/>
  <c r="X5" i="5" s="1"/>
  <c r="N256" i="5" l="1"/>
  <c r="N226" i="5"/>
  <c r="N176" i="5"/>
  <c r="O47" i="5"/>
  <c r="N110" i="5"/>
  <c r="P372" i="5"/>
  <c r="O107" i="5"/>
  <c r="N325" i="5"/>
  <c r="N112" i="5"/>
  <c r="P228" i="5"/>
  <c r="N178" i="5"/>
  <c r="N51" i="5"/>
  <c r="N131" i="5"/>
  <c r="N167" i="5"/>
  <c r="N185" i="5"/>
  <c r="O216" i="5"/>
  <c r="N138" i="5"/>
  <c r="O41" i="5"/>
  <c r="N49" i="5"/>
  <c r="N59" i="5"/>
  <c r="N114" i="5"/>
  <c r="P206" i="5"/>
  <c r="N229" i="5"/>
  <c r="P343" i="5"/>
  <c r="O136" i="5"/>
  <c r="O222" i="5"/>
  <c r="N100" i="5"/>
  <c r="P370" i="5"/>
  <c r="N106" i="5"/>
  <c r="N132" i="5"/>
  <c r="O200" i="5"/>
  <c r="N206" i="5"/>
  <c r="N228" i="5"/>
  <c r="N343" i="5"/>
  <c r="N126" i="5"/>
  <c r="N142" i="5"/>
  <c r="N162" i="5"/>
  <c r="N214" i="5"/>
  <c r="P218" i="5"/>
  <c r="O230" i="5"/>
  <c r="N235" i="5"/>
  <c r="N240" i="5"/>
  <c r="N357" i="5"/>
  <c r="P142" i="5"/>
  <c r="L62" i="5"/>
  <c r="N113" i="5"/>
  <c r="P194" i="5"/>
  <c r="N233" i="5"/>
  <c r="N248" i="5"/>
  <c r="P367" i="5"/>
  <c r="P62" i="5"/>
  <c r="N104" i="5"/>
  <c r="N124" i="5"/>
  <c r="N129" i="5"/>
  <c r="N134" i="5"/>
  <c r="O140" i="5"/>
  <c r="P224" i="5"/>
  <c r="O357" i="5"/>
  <c r="O144" i="5"/>
  <c r="N8" i="5"/>
  <c r="N62" i="5"/>
  <c r="O121" i="5"/>
  <c r="O132" i="5"/>
  <c r="N169" i="5"/>
  <c r="N198" i="5"/>
  <c r="P202" i="5"/>
  <c r="O317" i="5"/>
  <c r="O117" i="5"/>
  <c r="N130" i="5"/>
  <c r="N135" i="5"/>
  <c r="N144" i="5"/>
  <c r="P210" i="5"/>
  <c r="N353" i="5"/>
  <c r="P366" i="5"/>
  <c r="P368" i="5"/>
  <c r="N326" i="5"/>
  <c r="N356" i="5"/>
  <c r="N47" i="5"/>
  <c r="O93" i="5"/>
  <c r="N107" i="5"/>
  <c r="P127" i="5"/>
  <c r="N136" i="5"/>
  <c r="O138" i="5"/>
  <c r="P168" i="5"/>
  <c r="N181" i="5"/>
  <c r="N194" i="5"/>
  <c r="O195" i="5"/>
  <c r="N210" i="5"/>
  <c r="O211" i="5"/>
  <c r="P233" i="5"/>
  <c r="P320" i="5"/>
  <c r="P354" i="5"/>
  <c r="N360" i="5"/>
  <c r="P369" i="5"/>
  <c r="N60" i="5"/>
  <c r="O110" i="5"/>
  <c r="P115" i="5"/>
  <c r="N133" i="5"/>
  <c r="N141" i="5"/>
  <c r="O165" i="5"/>
  <c r="P177" i="5"/>
  <c r="P186" i="5"/>
  <c r="O208" i="5"/>
  <c r="N239" i="5"/>
  <c r="P311" i="5"/>
  <c r="P326" i="5"/>
  <c r="P371" i="5"/>
  <c r="N5" i="5"/>
  <c r="N46" i="5"/>
  <c r="N117" i="5"/>
  <c r="O119" i="5"/>
  <c r="L124" i="5"/>
  <c r="P162" i="5"/>
  <c r="P181" i="5"/>
  <c r="N202" i="5"/>
  <c r="O203" i="5"/>
  <c r="O219" i="5"/>
  <c r="O226" i="5"/>
  <c r="N316" i="5"/>
  <c r="P365" i="5"/>
  <c r="P373" i="5"/>
  <c r="N115" i="5"/>
  <c r="O98" i="5"/>
  <c r="N102" i="5"/>
  <c r="O114" i="5"/>
  <c r="N127" i="5"/>
  <c r="P128" i="5"/>
  <c r="N166" i="5"/>
  <c r="N168" i="5"/>
  <c r="O169" i="5"/>
  <c r="P198" i="5"/>
  <c r="P214" i="5"/>
  <c r="N223" i="5"/>
  <c r="P231" i="5"/>
  <c r="N234" i="5"/>
  <c r="N247" i="5"/>
  <c r="O325" i="5"/>
  <c r="N177" i="5"/>
  <c r="N182" i="5"/>
  <c r="N186" i="5"/>
  <c r="N146" i="5"/>
  <c r="O227" i="5"/>
  <c r="N324" i="5"/>
  <c r="N111" i="5"/>
  <c r="O197" i="5"/>
  <c r="P312" i="5"/>
  <c r="O327" i="5"/>
  <c r="O330" i="5"/>
  <c r="O342" i="5"/>
  <c r="O17" i="5"/>
  <c r="N25" i="5"/>
  <c r="O27" i="5"/>
  <c r="P92" i="5"/>
  <c r="O104" i="5"/>
  <c r="L120" i="5"/>
  <c r="N122" i="5"/>
  <c r="O130" i="5"/>
  <c r="N164" i="5"/>
  <c r="L183" i="5"/>
  <c r="N193" i="5"/>
  <c r="N201" i="5"/>
  <c r="N209" i="5"/>
  <c r="N217" i="5"/>
  <c r="N220" i="5"/>
  <c r="N225" i="5"/>
  <c r="N230" i="5"/>
  <c r="N232" i="5"/>
  <c r="N243" i="5"/>
  <c r="O314" i="5"/>
  <c r="O319" i="5"/>
  <c r="N321" i="5"/>
  <c r="P332" i="5"/>
  <c r="N337" i="5"/>
  <c r="N344" i="5"/>
  <c r="O355" i="5"/>
  <c r="N359" i="5"/>
  <c r="O205" i="5"/>
  <c r="N92" i="5"/>
  <c r="N120" i="5"/>
  <c r="O25" i="5"/>
  <c r="N180" i="5"/>
  <c r="N27" i="5"/>
  <c r="O33" i="5"/>
  <c r="O94" i="5"/>
  <c r="O101" i="5"/>
  <c r="N116" i="5"/>
  <c r="N31" i="5"/>
  <c r="N44" i="5"/>
  <c r="L6" i="5"/>
  <c r="P11" i="5"/>
  <c r="N16" i="5"/>
  <c r="O24" i="5"/>
  <c r="O35" i="5"/>
  <c r="P44" i="5"/>
  <c r="P54" i="5"/>
  <c r="N57" i="5"/>
  <c r="O96" i="5"/>
  <c r="N101" i="5"/>
  <c r="N103" i="5"/>
  <c r="O106" i="5"/>
  <c r="O109" i="5"/>
  <c r="O118" i="5"/>
  <c r="N121" i="5"/>
  <c r="L122" i="5"/>
  <c r="N145" i="5"/>
  <c r="N163" i="5"/>
  <c r="N165" i="5"/>
  <c r="O182" i="5"/>
  <c r="O193" i="5"/>
  <c r="N195" i="5"/>
  <c r="O201" i="5"/>
  <c r="N203" i="5"/>
  <c r="O209" i="5"/>
  <c r="N211" i="5"/>
  <c r="O217" i="5"/>
  <c r="N219" i="5"/>
  <c r="O220" i="5"/>
  <c r="O225" i="5"/>
  <c r="O232" i="5"/>
  <c r="O235" i="5"/>
  <c r="N317" i="5"/>
  <c r="N318" i="5"/>
  <c r="O339" i="5"/>
  <c r="P344" i="5"/>
  <c r="O359" i="5"/>
  <c r="P375" i="5"/>
  <c r="O213" i="5"/>
  <c r="L24" i="5"/>
  <c r="L54" i="5"/>
  <c r="L5" i="5"/>
  <c r="N6" i="5"/>
  <c r="O60" i="5"/>
  <c r="N109" i="5"/>
  <c r="O112" i="5"/>
  <c r="P118" i="5"/>
  <c r="O122" i="5"/>
  <c r="O134" i="5"/>
  <c r="N140" i="5"/>
  <c r="N160" i="5"/>
  <c r="N183" i="5"/>
  <c r="N197" i="5"/>
  <c r="N205" i="5"/>
  <c r="N213" i="5"/>
  <c r="N251" i="5"/>
  <c r="N327" i="5"/>
  <c r="N330" i="5"/>
  <c r="N336" i="5"/>
  <c r="N338" i="5"/>
  <c r="N342" i="5"/>
  <c r="N358" i="5"/>
  <c r="N365" i="5"/>
  <c r="N366" i="5"/>
  <c r="N367" i="5"/>
  <c r="N368" i="5"/>
  <c r="N369" i="5"/>
  <c r="N370" i="5"/>
  <c r="N371" i="5"/>
  <c r="N372" i="5"/>
  <c r="N373" i="5"/>
  <c r="N374" i="5"/>
  <c r="N108" i="5"/>
  <c r="N54" i="5"/>
  <c r="N96" i="5"/>
  <c r="N118" i="5"/>
  <c r="N314" i="5"/>
  <c r="N340" i="5"/>
  <c r="N355" i="5"/>
  <c r="O374" i="5"/>
  <c r="P22" i="5"/>
  <c r="N17" i="5"/>
  <c r="P31" i="5"/>
  <c r="P39" i="5"/>
  <c r="P45" i="5"/>
  <c r="N56" i="5"/>
  <c r="P57" i="5"/>
  <c r="P59" i="5"/>
  <c r="N93" i="5"/>
  <c r="N97" i="5"/>
  <c r="P111" i="5"/>
  <c r="N339" i="5"/>
  <c r="N345" i="5"/>
  <c r="N352" i="5"/>
  <c r="O358" i="5"/>
  <c r="N221" i="5"/>
  <c r="O223" i="5"/>
  <c r="N224" i="5"/>
  <c r="O229" i="5"/>
  <c r="N315" i="5"/>
  <c r="O322" i="5"/>
  <c r="N331" i="5"/>
  <c r="P340" i="5"/>
  <c r="N375" i="5"/>
  <c r="O5" i="5"/>
  <c r="P6" i="5"/>
  <c r="L9" i="5"/>
  <c r="O16" i="5"/>
  <c r="P17" i="5"/>
  <c r="N20" i="5"/>
  <c r="L21" i="5"/>
  <c r="N22" i="5"/>
  <c r="L23" i="5"/>
  <c r="N55" i="5"/>
  <c r="P60" i="5"/>
  <c r="O95" i="5"/>
  <c r="O99" i="5"/>
  <c r="N105" i="5"/>
  <c r="O108" i="5"/>
  <c r="O116" i="5"/>
  <c r="O120" i="5"/>
  <c r="O131" i="5"/>
  <c r="O135" i="5"/>
  <c r="P145" i="5"/>
  <c r="N161" i="5"/>
  <c r="P166" i="5"/>
  <c r="P176" i="5"/>
  <c r="P180" i="5"/>
  <c r="N196" i="5"/>
  <c r="O199" i="5"/>
  <c r="N204" i="5"/>
  <c r="O207" i="5"/>
  <c r="N212" i="5"/>
  <c r="O215" i="5"/>
  <c r="N9" i="5"/>
  <c r="O20" i="5"/>
  <c r="O21" i="5"/>
  <c r="O22" i="5"/>
  <c r="N23" i="5"/>
  <c r="O100" i="5"/>
  <c r="P161" i="5"/>
  <c r="N218" i="5"/>
  <c r="O221" i="5"/>
  <c r="N231" i="5"/>
  <c r="O234" i="5"/>
  <c r="N242" i="5"/>
  <c r="N250" i="5"/>
  <c r="N300" i="5"/>
  <c r="N302" i="5"/>
  <c r="N311" i="5"/>
  <c r="O318" i="5"/>
  <c r="O331" i="5"/>
  <c r="N333" i="5"/>
  <c r="O356" i="5"/>
  <c r="O360" i="5"/>
  <c r="P21" i="5"/>
  <c r="P9" i="5"/>
  <c r="N12" i="5"/>
  <c r="L13" i="5"/>
  <c r="L14" i="5"/>
  <c r="P19" i="5"/>
  <c r="P23" i="5"/>
  <c r="O29" i="5"/>
  <c r="O37" i="5"/>
  <c r="N99" i="5"/>
  <c r="O105" i="5"/>
  <c r="O113" i="5"/>
  <c r="L123" i="5"/>
  <c r="P160" i="5"/>
  <c r="P164" i="5"/>
  <c r="O196" i="5"/>
  <c r="O204" i="5"/>
  <c r="O212" i="5"/>
  <c r="N227" i="5"/>
  <c r="O338" i="5"/>
  <c r="O12" i="5"/>
  <c r="N14" i="5"/>
  <c r="N45" i="5"/>
  <c r="O46" i="5"/>
  <c r="L59" i="5"/>
  <c r="N94" i="5"/>
  <c r="O97" i="5"/>
  <c r="N98" i="5"/>
  <c r="N123" i="5"/>
  <c r="O124" i="5"/>
  <c r="N128" i="5"/>
  <c r="O129" i="5"/>
  <c r="O133" i="5"/>
  <c r="O178" i="5"/>
  <c r="N184" i="5"/>
  <c r="N200" i="5"/>
  <c r="N208" i="5"/>
  <c r="N216" i="5"/>
  <c r="N322" i="5"/>
  <c r="P20" i="5"/>
  <c r="N95" i="5"/>
  <c r="O8" i="5"/>
  <c r="N13" i="5"/>
  <c r="P12" i="5"/>
  <c r="O13" i="5"/>
  <c r="P14" i="5"/>
  <c r="N29" i="5"/>
  <c r="O56" i="5"/>
  <c r="O57" i="5"/>
  <c r="N58" i="5"/>
  <c r="N119" i="5"/>
  <c r="L121" i="5"/>
  <c r="O123" i="5"/>
  <c r="P126" i="5"/>
  <c r="P141" i="5"/>
  <c r="P146" i="5"/>
  <c r="P163" i="5"/>
  <c r="N199" i="5"/>
  <c r="N207" i="5"/>
  <c r="N215" i="5"/>
  <c r="N313" i="5"/>
  <c r="N319" i="5"/>
  <c r="N332" i="5"/>
  <c r="O337" i="5"/>
  <c r="P52" i="5"/>
  <c r="O52" i="5"/>
  <c r="L7" i="5"/>
  <c r="L15" i="5"/>
  <c r="O32" i="5"/>
  <c r="F33" i="5"/>
  <c r="N33" i="5" s="1"/>
  <c r="V176" i="5"/>
  <c r="O36" i="5"/>
  <c r="F37" i="5"/>
  <c r="N37" i="5" s="1"/>
  <c r="V180" i="5"/>
  <c r="O40" i="5"/>
  <c r="V184" i="5"/>
  <c r="F41" i="5"/>
  <c r="N41" i="5" s="1"/>
  <c r="N48" i="5"/>
  <c r="L52" i="5"/>
  <c r="P241" i="5"/>
  <c r="O241" i="5"/>
  <c r="P249" i="5"/>
  <c r="O249" i="5"/>
  <c r="P53" i="5"/>
  <c r="O53" i="5"/>
  <c r="L53" i="5"/>
  <c r="P55" i="5"/>
  <c r="O55" i="5"/>
  <c r="N175" i="5"/>
  <c r="O28" i="5"/>
  <c r="N7" i="5"/>
  <c r="L8" i="5"/>
  <c r="N15" i="5"/>
  <c r="L16" i="5"/>
  <c r="P24" i="5"/>
  <c r="P51" i="5"/>
  <c r="O51" i="5"/>
  <c r="N52" i="5"/>
  <c r="P103" i="5"/>
  <c r="O103" i="5"/>
  <c r="V175" i="5"/>
  <c r="F32" i="5"/>
  <c r="N32" i="5" s="1"/>
  <c r="P7" i="5"/>
  <c r="L10" i="5"/>
  <c r="P15" i="5"/>
  <c r="L18" i="5"/>
  <c r="O43" i="5"/>
  <c r="P50" i="5"/>
  <c r="O50" i="5"/>
  <c r="N53" i="5"/>
  <c r="N10" i="5"/>
  <c r="L11" i="5"/>
  <c r="N18" i="5"/>
  <c r="L19" i="5"/>
  <c r="O26" i="5"/>
  <c r="O30" i="5"/>
  <c r="O34" i="5"/>
  <c r="V178" i="5"/>
  <c r="F35" i="5"/>
  <c r="N35" i="5" s="1"/>
  <c r="O38" i="5"/>
  <c r="F39" i="5"/>
  <c r="N39" i="5" s="1"/>
  <c r="V182" i="5"/>
  <c r="O42" i="5"/>
  <c r="P43" i="5"/>
  <c r="L50" i="5"/>
  <c r="V179" i="5"/>
  <c r="F36" i="5"/>
  <c r="N36" i="5" s="1"/>
  <c r="V183" i="5"/>
  <c r="F40" i="5"/>
  <c r="N40" i="5" s="1"/>
  <c r="P48" i="5"/>
  <c r="O48" i="5"/>
  <c r="P102" i="5"/>
  <c r="O102" i="5"/>
  <c r="P179" i="5"/>
  <c r="O179" i="5"/>
  <c r="N179" i="5"/>
  <c r="L179" i="5"/>
  <c r="O10" i="5"/>
  <c r="N11" i="5"/>
  <c r="O18" i="5"/>
  <c r="N19" i="5"/>
  <c r="N50" i="5"/>
  <c r="N28" i="5"/>
  <c r="P61" i="5"/>
  <c r="O61" i="5"/>
  <c r="L61" i="5"/>
  <c r="P175" i="5"/>
  <c r="O175" i="5"/>
  <c r="L175" i="5"/>
  <c r="N26" i="5"/>
  <c r="N30" i="5"/>
  <c r="F34" i="5"/>
  <c r="N34" i="5" s="1"/>
  <c r="V177" i="5"/>
  <c r="F38" i="5"/>
  <c r="N38" i="5" s="1"/>
  <c r="V181" i="5"/>
  <c r="P49" i="5"/>
  <c r="O49" i="5"/>
  <c r="P58" i="5"/>
  <c r="O58" i="5"/>
  <c r="N61" i="5"/>
  <c r="P167" i="5"/>
  <c r="O177" i="5"/>
  <c r="L178" i="5"/>
  <c r="O181" i="5"/>
  <c r="P236" i="5"/>
  <c r="O236" i="5"/>
  <c r="N236" i="5"/>
  <c r="N238" i="5"/>
  <c r="P244" i="5"/>
  <c r="O244" i="5"/>
  <c r="N246" i="5"/>
  <c r="P252" i="5"/>
  <c r="O252" i="5"/>
  <c r="N254" i="5"/>
  <c r="N299" i="5"/>
  <c r="N301" i="5"/>
  <c r="P238" i="5"/>
  <c r="O238" i="5"/>
  <c r="P246" i="5"/>
  <c r="O246" i="5"/>
  <c r="P254" i="5"/>
  <c r="O254" i="5"/>
  <c r="P299" i="5"/>
  <c r="O299" i="5"/>
  <c r="L299" i="5"/>
  <c r="P301" i="5"/>
  <c r="O301" i="5"/>
  <c r="L301" i="5"/>
  <c r="N137" i="5"/>
  <c r="N143" i="5"/>
  <c r="N147" i="5"/>
  <c r="O183" i="5"/>
  <c r="L184" i="5"/>
  <c r="N237" i="5"/>
  <c r="P243" i="5"/>
  <c r="O243" i="5"/>
  <c r="N245" i="5"/>
  <c r="P251" i="5"/>
  <c r="O251" i="5"/>
  <c r="N253" i="5"/>
  <c r="P315" i="5"/>
  <c r="O315" i="5"/>
  <c r="N351" i="5"/>
  <c r="F42" i="5"/>
  <c r="N42" i="5" s="1"/>
  <c r="L56" i="5"/>
  <c r="L126" i="5"/>
  <c r="L127" i="5"/>
  <c r="L128" i="5"/>
  <c r="O137" i="5"/>
  <c r="O143" i="5"/>
  <c r="O147" i="5"/>
  <c r="L176" i="5"/>
  <c r="L180" i="5"/>
  <c r="L185" i="5"/>
  <c r="P240" i="5"/>
  <c r="O240" i="5"/>
  <c r="P248" i="5"/>
  <c r="O248" i="5"/>
  <c r="P256" i="5"/>
  <c r="O256" i="5"/>
  <c r="N323" i="5"/>
  <c r="O184" i="5"/>
  <c r="P237" i="5"/>
  <c r="O237" i="5"/>
  <c r="P245" i="5"/>
  <c r="O245" i="5"/>
  <c r="P253" i="5"/>
  <c r="O253" i="5"/>
  <c r="N255" i="5"/>
  <c r="P351" i="5"/>
  <c r="O351" i="5"/>
  <c r="L119" i="5"/>
  <c r="O185" i="5"/>
  <c r="P242" i="5"/>
  <c r="O242" i="5"/>
  <c r="N244" i="5"/>
  <c r="P250" i="5"/>
  <c r="O250" i="5"/>
  <c r="N252" i="5"/>
  <c r="P300" i="5"/>
  <c r="O300" i="5"/>
  <c r="L300" i="5"/>
  <c r="P302" i="5"/>
  <c r="O302" i="5"/>
  <c r="L302" i="5"/>
  <c r="P323" i="5"/>
  <c r="O323" i="5"/>
  <c r="P239" i="5"/>
  <c r="O239" i="5"/>
  <c r="N241" i="5"/>
  <c r="P247" i="5"/>
  <c r="O247" i="5"/>
  <c r="N249" i="5"/>
  <c r="P255" i="5"/>
  <c r="O255" i="5"/>
  <c r="P355" i="5"/>
  <c r="P356" i="5"/>
  <c r="P357" i="5"/>
  <c r="P358" i="5"/>
  <c r="P359" i="5"/>
  <c r="P360" i="5"/>
  <c r="O316" i="5"/>
  <c r="O324" i="5"/>
  <c r="O336" i="5"/>
  <c r="N312" i="5"/>
  <c r="O313" i="5"/>
  <c r="N320" i="5"/>
  <c r="O321" i="5"/>
  <c r="O333" i="5"/>
  <c r="O345" i="5"/>
  <c r="P352" i="5"/>
  <c r="O353" i="5"/>
  <c r="N354" i="5"/>
  <c r="I752" i="4"/>
  <c r="I751" i="4"/>
  <c r="I750" i="4"/>
  <c r="I749" i="4"/>
  <c r="I748" i="4"/>
  <c r="I747" i="4"/>
  <c r="I746" i="4"/>
  <c r="I745" i="4"/>
  <c r="I744" i="4"/>
  <c r="I743" i="4"/>
  <c r="I742" i="4"/>
  <c r="I741" i="4"/>
  <c r="I740" i="4"/>
  <c r="I739" i="4"/>
  <c r="I738" i="4"/>
  <c r="I737" i="4"/>
  <c r="I736" i="4"/>
  <c r="I735" i="4"/>
  <c r="I734" i="4"/>
  <c r="I733" i="4"/>
  <c r="I732" i="4"/>
  <c r="I731" i="4"/>
  <c r="I730" i="4"/>
  <c r="I729" i="4"/>
  <c r="I728" i="4"/>
  <c r="I727" i="4"/>
  <c r="I726" i="4"/>
  <c r="I725" i="4"/>
  <c r="I724" i="4"/>
  <c r="I723" i="4"/>
  <c r="I722" i="4"/>
  <c r="I721" i="4"/>
  <c r="I720" i="4"/>
  <c r="I719" i="4"/>
  <c r="I718" i="4"/>
  <c r="I717" i="4"/>
  <c r="I716" i="4"/>
  <c r="I715" i="4"/>
  <c r="I714" i="4"/>
  <c r="I713" i="4"/>
  <c r="I712" i="4"/>
  <c r="I711" i="4"/>
  <c r="I710" i="4"/>
  <c r="I709" i="4"/>
  <c r="I708" i="4"/>
  <c r="I707" i="4"/>
  <c r="I706" i="4"/>
  <c r="I705" i="4"/>
  <c r="I704" i="4"/>
  <c r="I703" i="4"/>
  <c r="I702" i="4"/>
  <c r="I701" i="4"/>
  <c r="I700" i="4"/>
  <c r="I699" i="4"/>
  <c r="I698" i="4"/>
  <c r="I697" i="4"/>
  <c r="I696" i="4"/>
  <c r="I695" i="4"/>
  <c r="I694" i="4"/>
  <c r="I693" i="4"/>
  <c r="I692" i="4"/>
  <c r="I691" i="4"/>
  <c r="I690" i="4"/>
  <c r="I689" i="4"/>
  <c r="I688" i="4"/>
  <c r="I687" i="4"/>
  <c r="I686" i="4"/>
  <c r="I685" i="4"/>
  <c r="I684" i="4"/>
  <c r="I683" i="4"/>
  <c r="I682" i="4"/>
  <c r="I681" i="4"/>
  <c r="I680" i="4"/>
  <c r="I679" i="4"/>
  <c r="I678" i="4"/>
  <c r="I677" i="4"/>
  <c r="I676" i="4"/>
  <c r="I675" i="4"/>
  <c r="I674" i="4"/>
  <c r="I673" i="4"/>
  <c r="I672" i="4"/>
  <c r="I671" i="4"/>
  <c r="I670" i="4"/>
  <c r="I669" i="4"/>
  <c r="I668" i="4"/>
  <c r="I667" i="4"/>
  <c r="I666" i="4"/>
  <c r="I665" i="4"/>
  <c r="I664" i="4"/>
  <c r="I663" i="4"/>
  <c r="I662" i="4"/>
  <c r="I661" i="4"/>
  <c r="I660" i="4"/>
  <c r="I659" i="4"/>
  <c r="I658" i="4"/>
  <c r="I657" i="4"/>
  <c r="I656" i="4"/>
  <c r="I655" i="4"/>
  <c r="I654" i="4"/>
  <c r="I653" i="4"/>
  <c r="I652" i="4"/>
  <c r="I651" i="4"/>
  <c r="I650" i="4"/>
  <c r="I649" i="4"/>
  <c r="I648" i="4"/>
  <c r="I647" i="4"/>
  <c r="I646" i="4"/>
  <c r="I645" i="4"/>
  <c r="I644" i="4"/>
  <c r="I643" i="4"/>
  <c r="I642" i="4"/>
  <c r="I641" i="4"/>
  <c r="I640" i="4"/>
  <c r="I639" i="4"/>
  <c r="I638" i="4"/>
  <c r="I637" i="4"/>
  <c r="I636" i="4"/>
  <c r="I635" i="4"/>
  <c r="I634" i="4"/>
  <c r="I633" i="4"/>
  <c r="I632" i="4"/>
  <c r="I631" i="4"/>
  <c r="I630" i="4"/>
  <c r="I629" i="4"/>
  <c r="I628" i="4"/>
  <c r="I627" i="4"/>
  <c r="I626" i="4"/>
  <c r="I625" i="4"/>
  <c r="I624" i="4"/>
  <c r="I623" i="4"/>
  <c r="I622" i="4"/>
  <c r="I621" i="4"/>
  <c r="I620" i="4"/>
  <c r="I619" i="4"/>
  <c r="I618" i="4"/>
  <c r="I617" i="4"/>
  <c r="I616" i="4"/>
  <c r="I615" i="4"/>
  <c r="I614" i="4"/>
  <c r="I613" i="4"/>
  <c r="I612" i="4"/>
  <c r="I611" i="4"/>
  <c r="I610" i="4"/>
  <c r="I609" i="4"/>
  <c r="I608" i="4"/>
  <c r="I607" i="4"/>
  <c r="I606" i="4"/>
  <c r="I605" i="4"/>
  <c r="I604" i="4"/>
  <c r="I603" i="4"/>
  <c r="I602" i="4"/>
  <c r="I601" i="4"/>
  <c r="I600" i="4"/>
  <c r="I599" i="4"/>
  <c r="I598" i="4"/>
  <c r="I597" i="4"/>
  <c r="I596" i="4"/>
  <c r="I595" i="4"/>
  <c r="I594" i="4"/>
  <c r="I593" i="4"/>
  <c r="I592" i="4"/>
  <c r="I591" i="4"/>
  <c r="I590" i="4"/>
  <c r="I589" i="4"/>
  <c r="I588" i="4"/>
  <c r="I587" i="4"/>
  <c r="I586" i="4"/>
  <c r="I585" i="4"/>
  <c r="I584" i="4"/>
  <c r="I583" i="4"/>
  <c r="I582" i="4"/>
  <c r="I581" i="4"/>
  <c r="I580" i="4"/>
  <c r="I579" i="4"/>
  <c r="I578" i="4"/>
  <c r="I577" i="4"/>
  <c r="I576" i="4"/>
  <c r="I575" i="4"/>
  <c r="I574" i="4"/>
  <c r="I573" i="4"/>
  <c r="I572" i="4"/>
  <c r="I571" i="4"/>
  <c r="I570" i="4"/>
  <c r="I569" i="4"/>
  <c r="I568" i="4"/>
  <c r="I567" i="4"/>
  <c r="I566" i="4"/>
  <c r="I565" i="4"/>
  <c r="I564" i="4"/>
  <c r="I563" i="4"/>
  <c r="I562" i="4"/>
  <c r="I561" i="4"/>
  <c r="I560" i="4"/>
  <c r="I559" i="4"/>
  <c r="I558" i="4"/>
  <c r="I557" i="4"/>
  <c r="I556" i="4"/>
  <c r="I555" i="4"/>
  <c r="I554" i="4"/>
  <c r="I553" i="4"/>
  <c r="I552" i="4"/>
  <c r="I551" i="4"/>
  <c r="I550" i="4"/>
  <c r="I549" i="4"/>
  <c r="I548" i="4"/>
  <c r="I547" i="4"/>
  <c r="I546" i="4"/>
  <c r="I545" i="4"/>
  <c r="I544" i="4"/>
  <c r="I543" i="4"/>
  <c r="I542" i="4"/>
  <c r="I541" i="4"/>
  <c r="I540" i="4"/>
  <c r="I539" i="4"/>
  <c r="I538" i="4"/>
  <c r="I537" i="4"/>
  <c r="I536" i="4"/>
  <c r="I535" i="4"/>
  <c r="I534" i="4"/>
  <c r="I533" i="4"/>
  <c r="I532" i="4"/>
  <c r="I531" i="4"/>
  <c r="I530" i="4"/>
  <c r="I529" i="4"/>
  <c r="I528" i="4"/>
  <c r="I527" i="4"/>
  <c r="I526" i="4"/>
  <c r="I525" i="4"/>
  <c r="I524" i="4"/>
  <c r="I523" i="4"/>
  <c r="I522" i="4"/>
  <c r="I521" i="4"/>
  <c r="I520" i="4"/>
  <c r="I519" i="4"/>
  <c r="I518" i="4"/>
  <c r="I517" i="4"/>
  <c r="I516" i="4"/>
  <c r="I515" i="4"/>
  <c r="I514" i="4"/>
  <c r="I513" i="4"/>
  <c r="I512" i="4"/>
  <c r="I511" i="4"/>
  <c r="I510" i="4"/>
  <c r="I509" i="4"/>
  <c r="I508" i="4"/>
  <c r="I507" i="4"/>
  <c r="I506" i="4"/>
  <c r="I505" i="4"/>
  <c r="I504" i="4"/>
  <c r="I503" i="4"/>
  <c r="I502" i="4"/>
  <c r="I501" i="4"/>
  <c r="I500" i="4"/>
  <c r="I499" i="4"/>
  <c r="I498" i="4"/>
  <c r="I497" i="4"/>
  <c r="I496" i="4"/>
  <c r="I495" i="4"/>
  <c r="I494" i="4"/>
  <c r="I493" i="4"/>
  <c r="I492" i="4"/>
  <c r="I491" i="4"/>
  <c r="I490" i="4"/>
  <c r="I489" i="4"/>
  <c r="I488" i="4"/>
  <c r="I487" i="4"/>
  <c r="I486" i="4"/>
  <c r="I485" i="4"/>
  <c r="I484" i="4"/>
  <c r="I483" i="4"/>
  <c r="I482" i="4"/>
  <c r="I481" i="4"/>
  <c r="I480" i="4"/>
  <c r="I479" i="4"/>
  <c r="I478" i="4"/>
  <c r="I477" i="4"/>
  <c r="I476" i="4"/>
  <c r="I475" i="4"/>
  <c r="I474" i="4"/>
  <c r="I473" i="4"/>
  <c r="I472" i="4"/>
  <c r="I471" i="4"/>
  <c r="I470" i="4"/>
  <c r="I469" i="4"/>
  <c r="I468" i="4"/>
  <c r="I467" i="4"/>
  <c r="I466" i="4"/>
  <c r="I465" i="4"/>
  <c r="I464" i="4"/>
  <c r="I463" i="4"/>
  <c r="I462" i="4"/>
  <c r="I461" i="4"/>
  <c r="I460" i="4"/>
  <c r="I459" i="4"/>
  <c r="I458" i="4"/>
  <c r="I457" i="4"/>
  <c r="I456" i="4"/>
  <c r="I455" i="4"/>
  <c r="I454" i="4"/>
  <c r="I453" i="4"/>
  <c r="I452" i="4"/>
  <c r="I451" i="4"/>
  <c r="I450" i="4"/>
  <c r="I449" i="4"/>
  <c r="I448" i="4"/>
  <c r="I447" i="4"/>
  <c r="I446" i="4"/>
  <c r="I445" i="4"/>
  <c r="I444" i="4"/>
  <c r="I443" i="4"/>
  <c r="I442" i="4"/>
  <c r="I441" i="4"/>
  <c r="I440" i="4"/>
  <c r="I439" i="4"/>
  <c r="I438" i="4"/>
  <c r="I437" i="4"/>
  <c r="I436" i="4"/>
  <c r="I435" i="4"/>
  <c r="I434" i="4"/>
  <c r="I433" i="4"/>
  <c r="I432" i="4"/>
  <c r="I431" i="4"/>
  <c r="I430" i="4"/>
  <c r="I429" i="4"/>
  <c r="I428" i="4"/>
  <c r="I427" i="4"/>
  <c r="I426" i="4"/>
  <c r="I425" i="4"/>
  <c r="I424" i="4"/>
  <c r="I423" i="4"/>
  <c r="I422" i="4"/>
  <c r="I421" i="4"/>
  <c r="I420" i="4"/>
  <c r="I419" i="4"/>
  <c r="I418" i="4"/>
  <c r="I417" i="4"/>
  <c r="I416" i="4"/>
  <c r="I415" i="4"/>
  <c r="I414" i="4"/>
  <c r="I413" i="4"/>
  <c r="I412" i="4"/>
  <c r="I411" i="4"/>
  <c r="I410" i="4"/>
  <c r="I409" i="4"/>
  <c r="I408" i="4"/>
  <c r="I407" i="4"/>
  <c r="I406" i="4"/>
  <c r="I405" i="4"/>
  <c r="I404" i="4"/>
  <c r="I403" i="4"/>
  <c r="I402" i="4"/>
  <c r="I401" i="4"/>
  <c r="I400" i="4"/>
  <c r="I399" i="4"/>
  <c r="I398" i="4"/>
  <c r="I397" i="4"/>
  <c r="I396" i="4"/>
  <c r="I395" i="4"/>
  <c r="I394" i="4"/>
  <c r="I393" i="4"/>
  <c r="I392" i="4"/>
  <c r="I391" i="4"/>
  <c r="I390" i="4"/>
  <c r="I389" i="4"/>
  <c r="I388" i="4"/>
  <c r="I387" i="4"/>
  <c r="I386" i="4"/>
  <c r="I385" i="4"/>
  <c r="I384" i="4"/>
  <c r="I383" i="4"/>
  <c r="I382" i="4"/>
  <c r="I381" i="4"/>
  <c r="I380" i="4"/>
  <c r="I379" i="4"/>
  <c r="I378" i="4"/>
  <c r="I377" i="4"/>
  <c r="I376" i="4"/>
  <c r="I375" i="4"/>
  <c r="I374" i="4"/>
  <c r="I373" i="4"/>
  <c r="I372" i="4"/>
  <c r="I371" i="4"/>
  <c r="I370" i="4"/>
  <c r="I369" i="4"/>
  <c r="I368" i="4"/>
  <c r="I367" i="4"/>
  <c r="I366" i="4"/>
  <c r="I365" i="4"/>
  <c r="I364" i="4"/>
  <c r="I363" i="4"/>
  <c r="I362" i="4"/>
  <c r="I361" i="4"/>
  <c r="I360" i="4"/>
  <c r="I359" i="4"/>
  <c r="I358" i="4"/>
  <c r="I357" i="4"/>
  <c r="I356" i="4"/>
  <c r="I355" i="4"/>
  <c r="I354" i="4"/>
  <c r="I353" i="4"/>
  <c r="I352" i="4"/>
  <c r="I351" i="4"/>
  <c r="I350" i="4"/>
  <c r="I349" i="4"/>
  <c r="I348" i="4"/>
  <c r="I347" i="4"/>
  <c r="I346" i="4"/>
  <c r="I345" i="4"/>
  <c r="I344" i="4"/>
  <c r="I343" i="4"/>
  <c r="I342" i="4"/>
  <c r="I341" i="4"/>
  <c r="I340" i="4"/>
  <c r="I339" i="4"/>
  <c r="I338" i="4"/>
  <c r="I337" i="4"/>
  <c r="I336" i="4"/>
  <c r="I335" i="4"/>
  <c r="I334" i="4"/>
  <c r="I333" i="4"/>
  <c r="I332" i="4"/>
  <c r="I331" i="4"/>
  <c r="I330" i="4"/>
  <c r="I329" i="4"/>
  <c r="I328" i="4"/>
  <c r="I327" i="4"/>
  <c r="I326" i="4"/>
  <c r="I325" i="4"/>
  <c r="I324" i="4"/>
  <c r="I323" i="4"/>
  <c r="I322" i="4"/>
  <c r="I321" i="4"/>
  <c r="I320" i="4"/>
  <c r="I319" i="4"/>
  <c r="I318" i="4"/>
  <c r="I317" i="4"/>
  <c r="I316" i="4"/>
  <c r="I315" i="4"/>
  <c r="I314" i="4"/>
  <c r="I313" i="4"/>
  <c r="I312" i="4"/>
  <c r="I311" i="4"/>
  <c r="I310" i="4"/>
  <c r="I309" i="4"/>
  <c r="I308" i="4"/>
  <c r="I307" i="4"/>
  <c r="I306" i="4"/>
  <c r="I305" i="4"/>
  <c r="I304" i="4"/>
  <c r="I303" i="4"/>
  <c r="I302" i="4"/>
  <c r="I301" i="4"/>
  <c r="I300" i="4"/>
  <c r="I299" i="4"/>
  <c r="I298" i="4"/>
  <c r="I297" i="4"/>
  <c r="I296" i="4"/>
  <c r="I295" i="4"/>
  <c r="I294" i="4"/>
  <c r="I293" i="4"/>
  <c r="I292" i="4"/>
  <c r="I291" i="4"/>
  <c r="I290" i="4"/>
  <c r="I289" i="4"/>
  <c r="I288" i="4"/>
  <c r="I287" i="4"/>
  <c r="I286" i="4"/>
  <c r="I285" i="4"/>
  <c r="I284" i="4"/>
  <c r="I283" i="4"/>
  <c r="I282" i="4"/>
  <c r="I281" i="4"/>
  <c r="I280" i="4"/>
  <c r="I279" i="4"/>
  <c r="I278" i="4"/>
  <c r="I277" i="4"/>
  <c r="I276" i="4"/>
  <c r="I275" i="4"/>
  <c r="I274" i="4"/>
  <c r="I273" i="4"/>
  <c r="I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 r="I12" i="4"/>
  <c r="I11" i="4"/>
  <c r="I10" i="4"/>
  <c r="I9" i="4"/>
  <c r="I8" i="4"/>
  <c r="I7" i="4"/>
  <c r="I6" i="4"/>
  <c r="I5" i="4"/>
  <c r="I272" i="4"/>
  <c r="I271" i="4"/>
  <c r="I270" i="4"/>
  <c r="I269" i="4"/>
  <c r="I268" i="4"/>
  <c r="I267" i="4"/>
  <c r="I266" i="4"/>
  <c r="I265" i="4"/>
  <c r="I264" i="4"/>
  <c r="I263" i="4"/>
  <c r="I262" i="4"/>
  <c r="I261" i="4"/>
  <c r="I260" i="4"/>
  <c r="I259" i="4"/>
  <c r="I258" i="4"/>
  <c r="I257" i="4"/>
  <c r="I256" i="4"/>
  <c r="I255" i="4"/>
  <c r="I254" i="4"/>
  <c r="I253" i="4"/>
  <c r="I252" i="4"/>
  <c r="I251" i="4"/>
  <c r="I250" i="4"/>
  <c r="I249" i="4"/>
  <c r="I248" i="4"/>
  <c r="I247" i="4"/>
  <c r="I246" i="4"/>
  <c r="I245" i="4"/>
  <c r="I244" i="4"/>
  <c r="I243" i="4"/>
  <c r="I242" i="4"/>
  <c r="I241" i="4"/>
  <c r="I240" i="4"/>
  <c r="I239" i="4"/>
  <c r="I238" i="4"/>
  <c r="I237" i="4"/>
  <c r="I236" i="4"/>
  <c r="I235" i="4"/>
  <c r="I234" i="4"/>
  <c r="I233" i="4"/>
  <c r="I232" i="4"/>
  <c r="I231" i="4"/>
  <c r="I230" i="4"/>
  <c r="I229" i="4"/>
  <c r="I228" i="4"/>
  <c r="I227" i="4"/>
  <c r="I226" i="4"/>
  <c r="I225" i="4"/>
  <c r="I224" i="4"/>
  <c r="I223" i="4"/>
  <c r="I222" i="4"/>
  <c r="I221" i="4"/>
  <c r="I220" i="4"/>
  <c r="I219" i="4"/>
  <c r="I218" i="4"/>
  <c r="I217" i="4"/>
  <c r="I216" i="4"/>
  <c r="I215" i="4"/>
  <c r="I214" i="4"/>
  <c r="I213" i="4"/>
  <c r="I212" i="4"/>
  <c r="I211" i="4"/>
  <c r="I210" i="4"/>
  <c r="I209" i="4"/>
  <c r="I208" i="4"/>
  <c r="I207" i="4"/>
  <c r="I206" i="4"/>
  <c r="I205" i="4"/>
  <c r="I204" i="4"/>
  <c r="I203" i="4"/>
  <c r="I202" i="4"/>
  <c r="I201" i="4"/>
  <c r="I200" i="4"/>
  <c r="I199" i="4"/>
  <c r="I198" i="4"/>
  <c r="I197" i="4"/>
  <c r="I196" i="4"/>
  <c r="I195" i="4"/>
  <c r="I194" i="4"/>
  <c r="I193" i="4"/>
  <c r="I192"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I155" i="4"/>
  <c r="I154" i="4"/>
  <c r="I153" i="4"/>
  <c r="I152" i="4"/>
  <c r="I151" i="4"/>
  <c r="I150" i="4"/>
  <c r="I149" i="4"/>
  <c r="I148" i="4"/>
  <c r="I147" i="4"/>
  <c r="I146" i="4"/>
  <c r="I145" i="4"/>
  <c r="I144" i="4"/>
  <c r="I143" i="4"/>
  <c r="I142" i="4"/>
  <c r="I141" i="4"/>
  <c r="I140" i="4"/>
  <c r="I139" i="4"/>
  <c r="I138" i="4"/>
  <c r="I137" i="4"/>
  <c r="I136" i="4"/>
  <c r="I135" i="4"/>
  <c r="I134" i="4"/>
  <c r="I133" i="4"/>
  <c r="I132" i="4"/>
  <c r="I131" i="4"/>
  <c r="I130" i="4"/>
  <c r="I129" i="4"/>
  <c r="I128" i="4"/>
  <c r="I127" i="4"/>
  <c r="I126" i="4"/>
  <c r="I125" i="4"/>
  <c r="M315" i="2" l="1"/>
  <c r="L315" i="2"/>
  <c r="M314" i="2"/>
  <c r="L314" i="2"/>
  <c r="M313" i="2"/>
  <c r="L313" i="2"/>
  <c r="M312" i="2"/>
  <c r="L312" i="2"/>
  <c r="M311" i="2"/>
  <c r="L311" i="2"/>
  <c r="M310" i="2"/>
  <c r="L310" i="2"/>
  <c r="M309" i="2"/>
  <c r="L309" i="2"/>
  <c r="M308" i="2"/>
  <c r="L308" i="2"/>
  <c r="M307" i="2"/>
  <c r="L307" i="2"/>
  <c r="M306" i="2"/>
  <c r="L306" i="2"/>
  <c r="M305" i="2"/>
  <c r="L305" i="2"/>
  <c r="M304" i="2"/>
  <c r="L304" i="2"/>
  <c r="M303" i="2"/>
  <c r="L303" i="2"/>
  <c r="M302" i="2"/>
  <c r="L302" i="2"/>
  <c r="M301" i="2"/>
  <c r="L301" i="2"/>
  <c r="M300" i="2"/>
  <c r="L300" i="2"/>
  <c r="M299" i="2"/>
  <c r="L299" i="2"/>
  <c r="M298" i="2"/>
  <c r="L298" i="2"/>
  <c r="M297" i="2"/>
  <c r="L297" i="2"/>
  <c r="M296" i="2"/>
  <c r="L296" i="2"/>
  <c r="M295" i="2"/>
  <c r="L295" i="2"/>
  <c r="M294" i="2"/>
  <c r="L294" i="2"/>
  <c r="M293" i="2"/>
  <c r="L293" i="2"/>
  <c r="M292" i="2"/>
  <c r="L292" i="2"/>
  <c r="M291" i="2"/>
  <c r="L291" i="2"/>
  <c r="M290" i="2"/>
  <c r="L290" i="2"/>
  <c r="M289" i="2"/>
  <c r="L289" i="2"/>
  <c r="M288" i="2"/>
  <c r="L288" i="2"/>
  <c r="M287" i="2"/>
  <c r="L287" i="2"/>
  <c r="M286" i="2"/>
  <c r="L286" i="2"/>
  <c r="M285" i="2"/>
  <c r="L285" i="2"/>
  <c r="M284" i="2"/>
  <c r="L284" i="2"/>
  <c r="M283" i="2"/>
  <c r="L283" i="2"/>
  <c r="M282" i="2"/>
  <c r="L282" i="2"/>
  <c r="M281" i="2"/>
  <c r="L281" i="2"/>
  <c r="M280" i="2"/>
  <c r="L280" i="2"/>
  <c r="M279" i="2"/>
  <c r="L279" i="2"/>
  <c r="M278" i="2"/>
  <c r="L278" i="2"/>
  <c r="M277" i="2"/>
  <c r="L277" i="2"/>
  <c r="M276" i="2"/>
  <c r="L276" i="2"/>
  <c r="M275" i="2"/>
  <c r="L275" i="2"/>
  <c r="M274" i="2"/>
  <c r="L274" i="2"/>
  <c r="M273" i="2"/>
  <c r="L273" i="2"/>
  <c r="M272" i="2"/>
  <c r="L272" i="2"/>
  <c r="M271" i="2"/>
  <c r="L271" i="2"/>
  <c r="M270" i="2"/>
  <c r="L270" i="2"/>
  <c r="M269" i="2"/>
  <c r="L269" i="2"/>
  <c r="M268" i="2"/>
  <c r="L268" i="2"/>
  <c r="M267" i="2"/>
  <c r="L267" i="2"/>
  <c r="M266" i="2"/>
  <c r="L266" i="2"/>
  <c r="M265" i="2"/>
  <c r="L265" i="2"/>
  <c r="M264" i="2"/>
  <c r="L264" i="2"/>
  <c r="M263" i="2"/>
  <c r="L263" i="2"/>
  <c r="M262" i="2"/>
  <c r="L262" i="2"/>
  <c r="M261" i="2"/>
  <c r="L261" i="2"/>
  <c r="M260" i="2"/>
  <c r="L260" i="2"/>
  <c r="M259" i="2"/>
  <c r="L259" i="2"/>
  <c r="M258" i="2"/>
  <c r="L258" i="2"/>
  <c r="M257" i="2"/>
  <c r="L257" i="2"/>
  <c r="M256" i="2"/>
  <c r="L256" i="2"/>
  <c r="M255" i="2"/>
  <c r="L255" i="2"/>
  <c r="M254" i="2"/>
  <c r="L254" i="2"/>
  <c r="M253" i="2"/>
  <c r="L253" i="2"/>
  <c r="M252" i="2"/>
  <c r="L252" i="2"/>
  <c r="M251" i="2"/>
  <c r="L251" i="2"/>
  <c r="M250" i="2"/>
  <c r="L250" i="2"/>
  <c r="M249" i="2"/>
  <c r="L249" i="2"/>
  <c r="M248" i="2"/>
  <c r="L248" i="2"/>
  <c r="M247" i="2"/>
  <c r="L247" i="2"/>
  <c r="M246" i="2"/>
  <c r="L246" i="2"/>
  <c r="M245" i="2"/>
  <c r="L245" i="2"/>
  <c r="M244" i="2"/>
  <c r="L244" i="2"/>
  <c r="M243" i="2"/>
  <c r="L243" i="2"/>
  <c r="M242" i="2"/>
  <c r="L242" i="2"/>
  <c r="M241" i="2"/>
  <c r="L241" i="2"/>
  <c r="M240" i="2"/>
  <c r="L240" i="2"/>
  <c r="M239" i="2"/>
  <c r="L239" i="2"/>
  <c r="M238" i="2"/>
  <c r="L238" i="2"/>
  <c r="M237" i="2"/>
  <c r="L237" i="2"/>
  <c r="M236" i="2"/>
  <c r="L236" i="2"/>
  <c r="M235" i="2"/>
  <c r="L235" i="2"/>
  <c r="M234" i="2"/>
  <c r="L234" i="2"/>
  <c r="M233" i="2"/>
  <c r="L233" i="2"/>
  <c r="M232" i="2"/>
  <c r="L232" i="2"/>
  <c r="M231" i="2"/>
  <c r="L231" i="2"/>
  <c r="M230" i="2"/>
  <c r="L230" i="2"/>
  <c r="M229" i="2"/>
  <c r="L229" i="2"/>
  <c r="M228" i="2"/>
  <c r="L228" i="2"/>
  <c r="M227" i="2"/>
  <c r="L227" i="2"/>
  <c r="M226" i="2"/>
  <c r="L226" i="2"/>
  <c r="M225" i="2"/>
  <c r="L225" i="2"/>
  <c r="M224" i="2"/>
  <c r="L224" i="2"/>
  <c r="M223" i="2"/>
  <c r="L223" i="2"/>
  <c r="M222" i="2"/>
  <c r="L222" i="2"/>
  <c r="M221" i="2"/>
  <c r="L221" i="2"/>
  <c r="M220" i="2"/>
  <c r="L220" i="2"/>
  <c r="M219" i="2"/>
  <c r="L219" i="2"/>
  <c r="M218" i="2"/>
  <c r="L218" i="2"/>
  <c r="M217" i="2"/>
  <c r="L217" i="2"/>
  <c r="M216" i="2"/>
  <c r="L216" i="2"/>
  <c r="M215" i="2"/>
  <c r="L215" i="2"/>
  <c r="M214" i="2"/>
  <c r="L214" i="2"/>
  <c r="M213" i="2"/>
  <c r="L213" i="2"/>
  <c r="M212" i="2"/>
  <c r="L212" i="2"/>
  <c r="M211" i="2"/>
  <c r="L211" i="2"/>
  <c r="M210" i="2"/>
  <c r="L210" i="2"/>
  <c r="M209" i="2"/>
  <c r="L209" i="2"/>
  <c r="M208" i="2"/>
  <c r="L208" i="2"/>
  <c r="M207" i="2"/>
  <c r="L207" i="2"/>
  <c r="M206" i="2"/>
  <c r="L206" i="2"/>
  <c r="M205" i="2"/>
  <c r="L205" i="2"/>
  <c r="M204" i="2"/>
  <c r="L204" i="2"/>
  <c r="M203" i="2"/>
  <c r="L203" i="2"/>
  <c r="M202" i="2"/>
  <c r="L202" i="2"/>
  <c r="M201" i="2"/>
  <c r="L201" i="2"/>
  <c r="M200" i="2"/>
  <c r="L200" i="2"/>
  <c r="M199" i="2"/>
  <c r="L199" i="2"/>
  <c r="M198" i="2"/>
  <c r="L198" i="2"/>
  <c r="M197" i="2"/>
  <c r="L197" i="2"/>
  <c r="M196" i="2"/>
  <c r="L196" i="2"/>
  <c r="M195" i="2"/>
  <c r="L195" i="2"/>
  <c r="M194" i="2"/>
  <c r="L194" i="2"/>
  <c r="M193" i="2"/>
  <c r="L193" i="2"/>
  <c r="M192" i="2"/>
  <c r="L192" i="2"/>
  <c r="M191" i="2"/>
  <c r="L191" i="2"/>
  <c r="M190" i="2"/>
  <c r="L190" i="2"/>
  <c r="M189" i="2"/>
  <c r="L189" i="2"/>
  <c r="M188" i="2"/>
  <c r="L188" i="2"/>
  <c r="M187" i="2"/>
  <c r="L187" i="2"/>
  <c r="M186" i="2"/>
  <c r="L186" i="2"/>
  <c r="M185" i="2"/>
  <c r="L185" i="2"/>
  <c r="M184" i="2"/>
  <c r="L184" i="2"/>
  <c r="M183" i="2"/>
  <c r="L183" i="2"/>
  <c r="M182" i="2"/>
  <c r="L182" i="2"/>
  <c r="M181" i="2"/>
  <c r="L181" i="2"/>
  <c r="M180" i="2"/>
  <c r="L180" i="2"/>
  <c r="M179" i="2"/>
  <c r="L179" i="2"/>
  <c r="M178" i="2"/>
  <c r="L178" i="2"/>
  <c r="M177" i="2"/>
  <c r="L177" i="2"/>
  <c r="M176" i="2"/>
  <c r="L176" i="2"/>
  <c r="M175" i="2"/>
  <c r="L175" i="2"/>
  <c r="M174" i="2"/>
  <c r="L174" i="2"/>
  <c r="M173" i="2"/>
  <c r="L173" i="2"/>
  <c r="M172" i="2"/>
  <c r="L172" i="2"/>
  <c r="M171" i="2"/>
  <c r="L171" i="2"/>
  <c r="M170" i="2"/>
  <c r="L170" i="2"/>
  <c r="M169" i="2"/>
  <c r="L169" i="2"/>
  <c r="M168" i="2"/>
  <c r="L168" i="2"/>
  <c r="M167" i="2"/>
  <c r="L167" i="2"/>
  <c r="M166" i="2"/>
  <c r="L166" i="2"/>
  <c r="M165" i="2"/>
  <c r="L165" i="2"/>
  <c r="M164" i="2"/>
  <c r="L164" i="2"/>
  <c r="M163" i="2"/>
  <c r="L163" i="2"/>
  <c r="M162" i="2"/>
  <c r="L162" i="2"/>
  <c r="M161" i="2"/>
  <c r="L161" i="2"/>
  <c r="M160" i="2"/>
  <c r="L160" i="2"/>
  <c r="M159" i="2"/>
  <c r="L159" i="2"/>
  <c r="M158" i="2"/>
  <c r="L158" i="2"/>
  <c r="M157" i="2"/>
  <c r="L157" i="2"/>
  <c r="M156" i="2"/>
  <c r="L156" i="2"/>
  <c r="M155" i="2"/>
  <c r="L155" i="2"/>
  <c r="M154" i="2"/>
  <c r="L154" i="2"/>
  <c r="M151" i="2"/>
  <c r="L151" i="2"/>
  <c r="M150" i="2"/>
  <c r="L150" i="2"/>
  <c r="M149" i="2"/>
  <c r="L149" i="2"/>
  <c r="M148" i="2"/>
  <c r="L148" i="2"/>
  <c r="M147" i="2"/>
  <c r="L147" i="2"/>
  <c r="M146" i="2"/>
  <c r="L146" i="2"/>
  <c r="M145" i="2"/>
  <c r="L145" i="2"/>
  <c r="M144" i="2"/>
  <c r="L144" i="2"/>
  <c r="M143" i="2"/>
  <c r="L143" i="2"/>
  <c r="M142" i="2"/>
  <c r="L142" i="2"/>
  <c r="M141" i="2"/>
  <c r="L141" i="2"/>
  <c r="M140" i="2"/>
  <c r="L140" i="2"/>
  <c r="M139" i="2"/>
  <c r="L139" i="2"/>
  <c r="M138" i="2"/>
  <c r="L138" i="2"/>
  <c r="M137" i="2"/>
  <c r="L137" i="2"/>
  <c r="M136" i="2"/>
  <c r="L136" i="2"/>
  <c r="M135" i="2"/>
  <c r="L135" i="2"/>
  <c r="M134" i="2"/>
  <c r="L134" i="2"/>
  <c r="M133" i="2"/>
  <c r="L133" i="2"/>
  <c r="M132" i="2"/>
  <c r="L132" i="2"/>
  <c r="M131" i="2"/>
  <c r="L131" i="2"/>
  <c r="M130" i="2"/>
  <c r="L130" i="2"/>
  <c r="M129" i="2"/>
  <c r="L129" i="2"/>
  <c r="M128" i="2"/>
  <c r="L128" i="2"/>
  <c r="M127" i="2"/>
  <c r="L127" i="2"/>
  <c r="M126" i="2"/>
  <c r="L126" i="2"/>
  <c r="M125" i="2"/>
  <c r="L125" i="2"/>
  <c r="M124" i="2"/>
  <c r="L124" i="2"/>
  <c r="M123" i="2"/>
  <c r="L123" i="2"/>
  <c r="M122" i="2"/>
  <c r="L122" i="2"/>
  <c r="M121" i="2"/>
  <c r="L121" i="2"/>
  <c r="M120" i="2"/>
  <c r="L120" i="2"/>
  <c r="M119" i="2"/>
  <c r="L119" i="2"/>
  <c r="M118" i="2"/>
  <c r="L118" i="2"/>
  <c r="M117" i="2"/>
  <c r="L117" i="2"/>
  <c r="M116" i="2"/>
  <c r="L116" i="2"/>
  <c r="M115" i="2"/>
  <c r="L115" i="2"/>
  <c r="M114" i="2"/>
  <c r="L114" i="2"/>
  <c r="M113" i="2"/>
  <c r="L113" i="2"/>
  <c r="M112" i="2"/>
  <c r="L112" i="2"/>
  <c r="M111" i="2"/>
  <c r="L111" i="2"/>
  <c r="M110" i="2"/>
  <c r="L110" i="2"/>
  <c r="M109" i="2"/>
  <c r="L109" i="2"/>
  <c r="M108" i="2"/>
  <c r="L108" i="2"/>
  <c r="M107" i="2"/>
  <c r="L107" i="2"/>
  <c r="M106" i="2"/>
  <c r="L106" i="2"/>
  <c r="M105" i="2"/>
  <c r="L105" i="2"/>
  <c r="M104" i="2"/>
  <c r="L104" i="2"/>
  <c r="M103" i="2"/>
  <c r="L103" i="2"/>
  <c r="M102" i="2"/>
  <c r="L102" i="2"/>
  <c r="M101" i="2"/>
  <c r="L101" i="2"/>
  <c r="M100" i="2"/>
  <c r="L100" i="2"/>
  <c r="M99" i="2"/>
  <c r="L99" i="2"/>
  <c r="M98" i="2"/>
  <c r="L98" i="2"/>
  <c r="M97" i="2"/>
  <c r="L97" i="2"/>
  <c r="M96" i="2"/>
  <c r="L96" i="2"/>
  <c r="M95" i="2"/>
  <c r="L95" i="2"/>
  <c r="M94" i="2"/>
  <c r="L94" i="2"/>
  <c r="M93" i="2"/>
  <c r="L93" i="2"/>
  <c r="M92" i="2"/>
  <c r="L92" i="2"/>
  <c r="M91" i="2"/>
  <c r="L91" i="2"/>
  <c r="M90" i="2"/>
  <c r="L90" i="2"/>
  <c r="M89" i="2"/>
  <c r="L89" i="2"/>
  <c r="M88" i="2"/>
  <c r="L88" i="2"/>
  <c r="M87" i="2"/>
  <c r="L87" i="2"/>
  <c r="M86" i="2"/>
  <c r="L86" i="2"/>
  <c r="M85" i="2"/>
  <c r="L85" i="2"/>
  <c r="M84" i="2"/>
  <c r="L84" i="2"/>
  <c r="M83" i="2"/>
  <c r="L83" i="2"/>
  <c r="M82" i="2"/>
  <c r="L82" i="2"/>
  <c r="M81" i="2"/>
  <c r="L81" i="2"/>
  <c r="M80" i="2"/>
  <c r="L80" i="2"/>
  <c r="M79" i="2"/>
  <c r="L79" i="2"/>
  <c r="M78" i="2"/>
  <c r="L78" i="2"/>
  <c r="M77" i="2"/>
  <c r="L77" i="2"/>
  <c r="M76" i="2"/>
  <c r="L76" i="2"/>
  <c r="M75" i="2"/>
  <c r="L75" i="2"/>
  <c r="M74" i="2"/>
  <c r="L74" i="2"/>
  <c r="M73" i="2"/>
  <c r="L73" i="2"/>
  <c r="M72" i="2"/>
  <c r="L72" i="2"/>
  <c r="M71" i="2"/>
  <c r="L71" i="2"/>
  <c r="M70" i="2"/>
  <c r="L70" i="2"/>
  <c r="M69" i="2"/>
  <c r="L69" i="2"/>
  <c r="M68" i="2"/>
  <c r="L68" i="2"/>
  <c r="M67" i="2"/>
  <c r="L67" i="2"/>
  <c r="M66" i="2"/>
  <c r="L66" i="2"/>
  <c r="M65" i="2"/>
  <c r="L65" i="2"/>
  <c r="M64" i="2"/>
  <c r="L64" i="2"/>
  <c r="M63" i="2"/>
  <c r="L63" i="2"/>
  <c r="M62" i="2"/>
  <c r="L62" i="2"/>
  <c r="M61" i="2"/>
  <c r="L61" i="2"/>
  <c r="M60" i="2"/>
  <c r="L60" i="2"/>
  <c r="M59" i="2"/>
  <c r="L59" i="2"/>
  <c r="M58" i="2"/>
  <c r="L58" i="2"/>
  <c r="M57" i="2"/>
  <c r="L57" i="2"/>
  <c r="M56" i="2"/>
  <c r="L56" i="2"/>
  <c r="M55" i="2"/>
  <c r="L55" i="2"/>
  <c r="M54" i="2"/>
  <c r="L54" i="2"/>
  <c r="M53" i="2"/>
  <c r="L53" i="2"/>
  <c r="M52" i="2"/>
  <c r="L52" i="2"/>
  <c r="M51" i="2"/>
  <c r="L51" i="2"/>
  <c r="M50" i="2"/>
  <c r="L50" i="2"/>
  <c r="M49" i="2"/>
  <c r="L49" i="2"/>
  <c r="M48" i="2"/>
  <c r="L48" i="2"/>
  <c r="M47" i="2"/>
  <c r="L47" i="2"/>
  <c r="M46" i="2"/>
  <c r="L46" i="2"/>
  <c r="M45" i="2"/>
  <c r="L45" i="2"/>
  <c r="M44" i="2"/>
  <c r="L44" i="2"/>
  <c r="M43" i="2"/>
  <c r="L43" i="2"/>
  <c r="M42" i="2"/>
  <c r="L42" i="2"/>
  <c r="M41" i="2"/>
  <c r="L41" i="2"/>
  <c r="M40" i="2"/>
  <c r="L40" i="2"/>
  <c r="M39" i="2"/>
  <c r="L39" i="2"/>
  <c r="M38" i="2"/>
  <c r="L38" i="2"/>
  <c r="M37" i="2"/>
  <c r="L37" i="2"/>
  <c r="M36" i="2"/>
  <c r="L36" i="2"/>
  <c r="M35" i="2"/>
  <c r="L35" i="2"/>
  <c r="M34" i="2"/>
  <c r="L34" i="2"/>
  <c r="M33" i="2"/>
  <c r="L33" i="2"/>
  <c r="M32" i="2"/>
  <c r="L32" i="2"/>
  <c r="M31" i="2"/>
  <c r="L31" i="2"/>
  <c r="M30" i="2"/>
  <c r="L30" i="2"/>
  <c r="M29" i="2"/>
  <c r="L29" i="2"/>
  <c r="M28" i="2"/>
  <c r="L28" i="2"/>
  <c r="M27" i="2"/>
  <c r="L27" i="2"/>
  <c r="M26" i="2"/>
  <c r="L26" i="2"/>
  <c r="M25" i="2"/>
  <c r="L25" i="2"/>
  <c r="M24" i="2"/>
  <c r="L24" i="2"/>
  <c r="M23" i="2"/>
  <c r="L23" i="2"/>
  <c r="M22" i="2"/>
  <c r="L22" i="2"/>
  <c r="M21" i="2"/>
  <c r="L21" i="2"/>
  <c r="M20" i="2"/>
  <c r="L20" i="2"/>
  <c r="M19" i="2"/>
  <c r="L19" i="2"/>
  <c r="M18" i="2"/>
  <c r="L18" i="2"/>
  <c r="M17" i="2"/>
  <c r="L17" i="2"/>
  <c r="M16" i="2"/>
  <c r="L16" i="2"/>
  <c r="M15" i="2"/>
  <c r="L15" i="2"/>
  <c r="M14" i="2"/>
  <c r="L14" i="2"/>
  <c r="M13" i="2"/>
  <c r="L13" i="2"/>
  <c r="M12" i="2"/>
  <c r="L12" i="2"/>
  <c r="M11" i="2"/>
  <c r="L11" i="2"/>
  <c r="M10" i="2"/>
  <c r="L10" i="2"/>
  <c r="M9" i="2"/>
  <c r="L9" i="2"/>
  <c r="M8" i="2"/>
  <c r="L8" i="2"/>
  <c r="M7" i="2"/>
  <c r="L7" i="2"/>
  <c r="M6" i="2"/>
  <c r="L6" i="2"/>
  <c r="M5" i="2"/>
  <c r="L5" i="2"/>
</calcChain>
</file>

<file path=xl/sharedStrings.xml><?xml version="1.0" encoding="utf-8"?>
<sst xmlns="http://schemas.openxmlformats.org/spreadsheetml/2006/main" count="6903" uniqueCount="1126">
  <si>
    <t>Period</t>
  </si>
  <si>
    <t>Rock</t>
  </si>
  <si>
    <t>Location</t>
    <phoneticPr fontId="0" type="noConversion"/>
  </si>
  <si>
    <t>Sample no.</t>
    <phoneticPr fontId="0" type="noConversion"/>
  </si>
  <si>
    <t>Age (Ma)</t>
  </si>
  <si>
    <t>Err(%)</t>
  </si>
  <si>
    <t>Reference</t>
  </si>
  <si>
    <t>Cambrian</t>
    <phoneticPr fontId="0" type="noConversion"/>
  </si>
  <si>
    <t>Marble</t>
    <phoneticPr fontId="0" type="noConversion"/>
  </si>
  <si>
    <t>Cuihongshan</t>
    <phoneticPr fontId="0" type="noConversion"/>
  </si>
  <si>
    <t>C-1</t>
    <phoneticPr fontId="0" type="noConversion"/>
  </si>
  <si>
    <t>Cambrian</t>
  </si>
  <si>
    <t>C-2</t>
  </si>
  <si>
    <t>C-3</t>
  </si>
  <si>
    <t>C-4</t>
  </si>
  <si>
    <t>Slate</t>
    <phoneticPr fontId="0" type="noConversion"/>
  </si>
  <si>
    <t>C-5</t>
  </si>
  <si>
    <t>Biotite granite</t>
    <phoneticPr fontId="0" type="noConversion"/>
  </si>
  <si>
    <t>C-6</t>
  </si>
  <si>
    <t>C-7</t>
  </si>
  <si>
    <t>G-1</t>
    <phoneticPr fontId="0" type="noConversion"/>
  </si>
  <si>
    <t>G-2</t>
    <phoneticPr fontId="0" type="noConversion"/>
  </si>
  <si>
    <t>Ordovician</t>
  </si>
  <si>
    <t>Granite porphyry</t>
    <phoneticPr fontId="0" type="noConversion"/>
  </si>
  <si>
    <t>Duobaoshan</t>
  </si>
  <si>
    <t>Duobaoshan</t>
    <phoneticPr fontId="0" type="noConversion"/>
  </si>
  <si>
    <t>Diorite</t>
  </si>
  <si>
    <t>Zhengguang</t>
    <phoneticPr fontId="0" type="noConversion"/>
  </si>
  <si>
    <t>Andesitic tuff</t>
    <phoneticPr fontId="0" type="noConversion"/>
  </si>
  <si>
    <t>Carboniferous</t>
    <phoneticPr fontId="0" type="noConversion"/>
  </si>
  <si>
    <t>Granite</t>
    <phoneticPr fontId="0" type="noConversion"/>
  </si>
  <si>
    <t>Yongxin</t>
    <phoneticPr fontId="0" type="noConversion"/>
  </si>
  <si>
    <t>17504-2</t>
    <phoneticPr fontId="0" type="noConversion"/>
  </si>
  <si>
    <t>Permian</t>
    <phoneticPr fontId="0" type="noConversion"/>
  </si>
  <si>
    <t>Syenogranite</t>
    <phoneticPr fontId="0" type="noConversion"/>
  </si>
  <si>
    <t>Triassic</t>
  </si>
  <si>
    <t>Diorite</t>
    <phoneticPr fontId="0" type="noConversion"/>
  </si>
  <si>
    <t>Mengdehe</t>
    <phoneticPr fontId="0" type="noConversion"/>
  </si>
  <si>
    <t>12801-1</t>
    <phoneticPr fontId="0" type="noConversion"/>
  </si>
  <si>
    <t>14401-1</t>
    <phoneticPr fontId="0" type="noConversion"/>
  </si>
  <si>
    <t>Monzogranite</t>
    <phoneticPr fontId="0" type="noConversion"/>
  </si>
  <si>
    <t>110723-1</t>
    <phoneticPr fontId="0" type="noConversion"/>
  </si>
  <si>
    <t>110723-5</t>
    <phoneticPr fontId="0" type="noConversion"/>
  </si>
  <si>
    <t>090817-11</t>
    <phoneticPr fontId="0" type="noConversion"/>
  </si>
  <si>
    <t>090817-12</t>
    <phoneticPr fontId="0" type="noConversion"/>
  </si>
  <si>
    <t>090817-13</t>
    <phoneticPr fontId="0" type="noConversion"/>
  </si>
  <si>
    <t>090817-14</t>
    <phoneticPr fontId="0" type="noConversion"/>
  </si>
  <si>
    <t>C-01</t>
    <phoneticPr fontId="0" type="noConversion"/>
  </si>
  <si>
    <t>C-02</t>
  </si>
  <si>
    <t>C-03</t>
  </si>
  <si>
    <t>C-04</t>
  </si>
  <si>
    <t>C-05</t>
  </si>
  <si>
    <t>C-06</t>
  </si>
  <si>
    <t>C-07</t>
  </si>
  <si>
    <t>C-08</t>
  </si>
  <si>
    <t>Jurassic</t>
    <phoneticPr fontId="0" type="noConversion"/>
  </si>
  <si>
    <t>Monzogranite</t>
  </si>
  <si>
    <t>Sandaowanzi</t>
    <phoneticPr fontId="0" type="noConversion"/>
  </si>
  <si>
    <t>ZK239-3-601</t>
  </si>
  <si>
    <t>SDWZ-W4</t>
  </si>
  <si>
    <t>09sdwz-61</t>
    <phoneticPr fontId="0" type="noConversion"/>
  </si>
  <si>
    <t>09sdwz-62</t>
  </si>
  <si>
    <t>Granodiorite</t>
    <phoneticPr fontId="0" type="noConversion"/>
  </si>
  <si>
    <t>18502-2</t>
    <phoneticPr fontId="0" type="noConversion"/>
  </si>
  <si>
    <t>Sankuanggou</t>
    <phoneticPr fontId="0" type="noConversion"/>
  </si>
  <si>
    <t>SK45</t>
    <phoneticPr fontId="0" type="noConversion"/>
  </si>
  <si>
    <t>SK46</t>
    <phoneticPr fontId="0" type="noConversion"/>
  </si>
  <si>
    <t>SK48</t>
    <phoneticPr fontId="0" type="noConversion"/>
  </si>
  <si>
    <t>SK73</t>
    <phoneticPr fontId="0" type="noConversion"/>
  </si>
  <si>
    <t>SK74</t>
    <phoneticPr fontId="0" type="noConversion"/>
  </si>
  <si>
    <t>SK75</t>
    <phoneticPr fontId="0" type="noConversion"/>
  </si>
  <si>
    <t>SK76</t>
    <phoneticPr fontId="0" type="noConversion"/>
  </si>
  <si>
    <t>SK77</t>
    <phoneticPr fontId="0" type="noConversion"/>
  </si>
  <si>
    <t>Vocanic rock</t>
    <phoneticPr fontId="0" type="noConversion"/>
  </si>
  <si>
    <t>Songliao basin</t>
    <phoneticPr fontId="0" type="noConversion"/>
  </si>
  <si>
    <t>Rh126</t>
    <phoneticPr fontId="0" type="noConversion"/>
  </si>
  <si>
    <t>Rh113</t>
    <phoneticPr fontId="0" type="noConversion"/>
  </si>
  <si>
    <t>Pe131</t>
    <phoneticPr fontId="0" type="noConversion"/>
  </si>
  <si>
    <t>Da130</t>
    <phoneticPr fontId="0" type="noConversion"/>
  </si>
  <si>
    <t>An122</t>
    <phoneticPr fontId="0" type="noConversion"/>
  </si>
  <si>
    <t>An134</t>
    <phoneticPr fontId="0" type="noConversion"/>
  </si>
  <si>
    <t>Bt131</t>
    <phoneticPr fontId="0" type="noConversion"/>
  </si>
  <si>
    <t>Te126</t>
    <phoneticPr fontId="0" type="noConversion"/>
  </si>
  <si>
    <t>Cretaceous</t>
    <phoneticPr fontId="0" type="noConversion"/>
  </si>
  <si>
    <t>Trachyandesite</t>
  </si>
  <si>
    <t>ZK259-5-268</t>
  </si>
  <si>
    <t>ZK17904-7</t>
  </si>
  <si>
    <t>09sdwz-55(2)</t>
    <phoneticPr fontId="0" type="noConversion"/>
  </si>
  <si>
    <t>09sdwz-26(2)</t>
    <phoneticPr fontId="0" type="noConversion"/>
  </si>
  <si>
    <t>09sdwz-38(2)</t>
    <phoneticPr fontId="0" type="noConversion"/>
  </si>
  <si>
    <t>Dacite</t>
  </si>
  <si>
    <t>Beidagou</t>
  </si>
  <si>
    <t>BDGZK1902-5</t>
  </si>
  <si>
    <t>BDGZK24001-190</t>
  </si>
  <si>
    <t>Granodiorite</t>
  </si>
  <si>
    <t>BDGZK24001-670</t>
  </si>
  <si>
    <t>BDGZK24001-310</t>
  </si>
  <si>
    <t>BDGZK24001-430</t>
  </si>
  <si>
    <t>Tuanjiegou</t>
    <phoneticPr fontId="0" type="noConversion"/>
  </si>
  <si>
    <t>17001-2</t>
    <phoneticPr fontId="0" type="noConversion"/>
  </si>
  <si>
    <t>18007-4</t>
    <phoneticPr fontId="0" type="noConversion"/>
  </si>
  <si>
    <t>18007-4-1</t>
    <phoneticPr fontId="0" type="noConversion"/>
  </si>
  <si>
    <t>Andesite</t>
    <phoneticPr fontId="0" type="noConversion"/>
  </si>
  <si>
    <t>YXKL</t>
    <phoneticPr fontId="0" type="noConversion"/>
  </si>
  <si>
    <t>Tuff</t>
    <phoneticPr fontId="0" type="noConversion"/>
  </si>
  <si>
    <t>Keluo</t>
    <phoneticPr fontId="0" type="noConversion"/>
  </si>
  <si>
    <t>K121B03</t>
    <phoneticPr fontId="0" type="noConversion"/>
  </si>
  <si>
    <t>Rh155</t>
    <phoneticPr fontId="0" type="noConversion"/>
  </si>
  <si>
    <t>Tr146</t>
    <phoneticPr fontId="0" type="noConversion"/>
  </si>
  <si>
    <t>Ta147</t>
    <phoneticPr fontId="0" type="noConversion"/>
  </si>
  <si>
    <t>An157</t>
    <phoneticPr fontId="0" type="noConversion"/>
  </si>
  <si>
    <t>An156</t>
    <phoneticPr fontId="0" type="noConversion"/>
  </si>
  <si>
    <t>An153</t>
    <phoneticPr fontId="0" type="noConversion"/>
  </si>
  <si>
    <t>Bt155</t>
    <phoneticPr fontId="0" type="noConversion"/>
  </si>
  <si>
    <t>Ms257</t>
    <phoneticPr fontId="0" type="noConversion"/>
  </si>
  <si>
    <t>An249</t>
    <phoneticPr fontId="0" type="noConversion"/>
  </si>
  <si>
    <t>Andesite</t>
  </si>
  <si>
    <t>Gaosongshan</t>
  </si>
  <si>
    <t>GSS3-1</t>
  </si>
  <si>
    <t>Pyroxene andesite</t>
  </si>
  <si>
    <t>FQ3-4</t>
  </si>
  <si>
    <t>GSS15-3</t>
  </si>
  <si>
    <t>FG15-1</t>
  </si>
  <si>
    <t>Rhyolite</t>
  </si>
  <si>
    <t>GSS7-1</t>
  </si>
  <si>
    <t>Granite porphyry</t>
  </si>
  <si>
    <t>GSS17-1</t>
  </si>
  <si>
    <t>GSS17-2</t>
  </si>
  <si>
    <t>GSS17-3</t>
  </si>
  <si>
    <t>GSS17-4</t>
  </si>
  <si>
    <t>GSS17-5</t>
  </si>
  <si>
    <t>GSS15-2</t>
  </si>
  <si>
    <t>Zr-1</t>
  </si>
  <si>
    <t>Zr-2</t>
  </si>
  <si>
    <t>Cenozoic</t>
  </si>
  <si>
    <t>Basalt</t>
    <phoneticPr fontId="0" type="noConversion"/>
  </si>
  <si>
    <t>Wudalianchi</t>
  </si>
  <si>
    <t>WDLC01</t>
  </si>
  <si>
    <t>WDLC02</t>
  </si>
  <si>
    <t>WDLC03</t>
  </si>
  <si>
    <t>WDLC05</t>
  </si>
  <si>
    <t>WDLC06</t>
  </si>
  <si>
    <t>WDLC07</t>
  </si>
  <si>
    <t>WDLC08</t>
  </si>
  <si>
    <t>WDLC13</t>
  </si>
  <si>
    <t>82H-2</t>
  </si>
  <si>
    <t>82H-4</t>
  </si>
  <si>
    <t>82H-6</t>
  </si>
  <si>
    <t>W1-32</t>
  </si>
  <si>
    <t>A-4</t>
  </si>
  <si>
    <t>L-13</t>
  </si>
  <si>
    <t>H-38</t>
  </si>
  <si>
    <t>LS3-1</t>
  </si>
  <si>
    <t>LE6-4</t>
  </si>
  <si>
    <t>LHK-1</t>
  </si>
  <si>
    <t>LW5-2</t>
  </si>
  <si>
    <t>HL9720</t>
  </si>
  <si>
    <t>NDW2-2b</t>
  </si>
  <si>
    <t>HK-2</t>
  </si>
  <si>
    <t>HS2-2</t>
  </si>
  <si>
    <t>HN6-1</t>
  </si>
  <si>
    <t>H-07-1</t>
  </si>
  <si>
    <t>H-07-8</t>
  </si>
  <si>
    <t>H-07-10</t>
  </si>
  <si>
    <t>H-07-13</t>
  </si>
  <si>
    <t>H-07-18</t>
  </si>
  <si>
    <t>H-07-20</t>
  </si>
  <si>
    <t>Keluo</t>
  </si>
  <si>
    <t>DZ-4</t>
  </si>
  <si>
    <t>DZ-3</t>
  </si>
  <si>
    <t>MH-1</t>
  </si>
  <si>
    <t>G-1a</t>
  </si>
  <si>
    <t>ST-M</t>
  </si>
  <si>
    <t>CH-07-14</t>
  </si>
  <si>
    <t>CH-07-15A</t>
  </si>
  <si>
    <t>CH-07-16</t>
  </si>
  <si>
    <t>CH-07-17</t>
  </si>
  <si>
    <t>CH-07-19</t>
  </si>
  <si>
    <t>CH-07-20</t>
  </si>
  <si>
    <t>CH-07-21</t>
  </si>
  <si>
    <t>Erkeshan</t>
  </si>
  <si>
    <t>ER-8</t>
  </si>
  <si>
    <t>RB-53</t>
  </si>
  <si>
    <t>Mineral</t>
  </si>
  <si>
    <t>Pyrrhotite</t>
  </si>
  <si>
    <t>Yangbishan</t>
  </si>
  <si>
    <t>Pyrite</t>
  </si>
  <si>
    <t>HD4-3</t>
  </si>
  <si>
    <t>Chalcopyrite</t>
  </si>
  <si>
    <t>HD4-9</t>
  </si>
  <si>
    <t>HD4-10</t>
  </si>
  <si>
    <t>HD4-11</t>
  </si>
  <si>
    <t>HD4-12</t>
  </si>
  <si>
    <t>HD4-12-1</t>
  </si>
  <si>
    <t>HD4-14</t>
  </si>
  <si>
    <t>HD4-14-1</t>
  </si>
  <si>
    <t>HD4-15-1</t>
  </si>
  <si>
    <t>HD4-15</t>
  </si>
  <si>
    <t>HD4-16</t>
  </si>
  <si>
    <t>Tongshan</t>
  </si>
  <si>
    <t>HT-3</t>
  </si>
  <si>
    <t>HT-9</t>
  </si>
  <si>
    <t>HT-10</t>
  </si>
  <si>
    <t>HT-18</t>
  </si>
  <si>
    <t>HT-19</t>
  </si>
  <si>
    <t>HT-19-1</t>
  </si>
  <si>
    <t>Chalcopyrite</t>
    <phoneticPr fontId="0" type="noConversion"/>
  </si>
  <si>
    <t>Tongshan</t>
    <phoneticPr fontId="0" type="noConversion"/>
  </si>
  <si>
    <t>TS-041</t>
    <phoneticPr fontId="0" type="noConversion"/>
  </si>
  <si>
    <t>Pyrite</t>
    <phoneticPr fontId="0" type="noConversion"/>
  </si>
  <si>
    <t>TS-042</t>
    <phoneticPr fontId="0" type="noConversion"/>
  </si>
  <si>
    <t>TS-043</t>
    <phoneticPr fontId="0" type="noConversion"/>
  </si>
  <si>
    <t>TS-5</t>
    <phoneticPr fontId="0" type="noConversion"/>
  </si>
  <si>
    <t>TS-7</t>
    <phoneticPr fontId="0" type="noConversion"/>
  </si>
  <si>
    <t>ZG-66</t>
  </si>
  <si>
    <t>ZG-68</t>
  </si>
  <si>
    <t>ZK4607-13</t>
  </si>
  <si>
    <t>ZK5807-7</t>
  </si>
  <si>
    <t>ZG-70</t>
  </si>
  <si>
    <t>Ganela</t>
    <phoneticPr fontId="0" type="noConversion"/>
  </si>
  <si>
    <t>CZ-25</t>
    <phoneticPr fontId="0" type="noConversion"/>
  </si>
  <si>
    <t>Pyrrhotite</t>
    <phoneticPr fontId="0" type="noConversion"/>
  </si>
  <si>
    <t>CZ-49</t>
    <phoneticPr fontId="0" type="noConversion"/>
  </si>
  <si>
    <t>CZ-73</t>
    <phoneticPr fontId="0" type="noConversion"/>
  </si>
  <si>
    <t>Sphalerite</t>
    <phoneticPr fontId="0" type="noConversion"/>
  </si>
  <si>
    <t>CZ-74</t>
    <phoneticPr fontId="0" type="noConversion"/>
  </si>
  <si>
    <t>CZ-81</t>
    <phoneticPr fontId="0" type="noConversion"/>
  </si>
  <si>
    <t>CZ-89</t>
    <phoneticPr fontId="0" type="noConversion"/>
  </si>
  <si>
    <t>CZ-103b</t>
    <phoneticPr fontId="0" type="noConversion"/>
  </si>
  <si>
    <t>Gaogangshan</t>
    <phoneticPr fontId="0" type="noConversion"/>
  </si>
  <si>
    <t>ZK11401-20</t>
    <phoneticPr fontId="0" type="noConversion"/>
  </si>
  <si>
    <t>ZK11401-23</t>
    <phoneticPr fontId="0" type="noConversion"/>
  </si>
  <si>
    <t>ZK11401-25</t>
    <phoneticPr fontId="0" type="noConversion"/>
  </si>
  <si>
    <t>ZK11401-28</t>
    <phoneticPr fontId="0" type="noConversion"/>
  </si>
  <si>
    <t>ZK11201-B34-1</t>
    <phoneticPr fontId="0" type="noConversion"/>
  </si>
  <si>
    <t>I72zk1501</t>
    <phoneticPr fontId="0" type="noConversion"/>
  </si>
  <si>
    <t>I56zk1501</t>
    <phoneticPr fontId="0" type="noConversion"/>
  </si>
  <si>
    <t>I128zk1501</t>
    <phoneticPr fontId="0" type="noConversion"/>
  </si>
  <si>
    <t>I152zk1502</t>
    <phoneticPr fontId="0" type="noConversion"/>
  </si>
  <si>
    <t>I120zk1501</t>
    <phoneticPr fontId="0" type="noConversion"/>
  </si>
  <si>
    <t>I00zk1403</t>
    <phoneticPr fontId="0" type="noConversion"/>
  </si>
  <si>
    <t>I152zk1501</t>
    <phoneticPr fontId="0" type="noConversion"/>
  </si>
  <si>
    <t>Stibnite</t>
    <phoneticPr fontId="0" type="noConversion"/>
  </si>
  <si>
    <t>Daxintun</t>
    <phoneticPr fontId="0" type="noConversion"/>
  </si>
  <si>
    <t>DXT-001</t>
    <phoneticPr fontId="0" type="noConversion"/>
  </si>
  <si>
    <t>DXT-1</t>
    <phoneticPr fontId="0" type="noConversion"/>
  </si>
  <si>
    <t>DXT10TC30-1</t>
    <phoneticPr fontId="0" type="noConversion"/>
  </si>
  <si>
    <t>DXTZK2001-5</t>
    <phoneticPr fontId="0" type="noConversion"/>
  </si>
  <si>
    <t>DXTZK1001-96</t>
    <phoneticPr fontId="0" type="noConversion"/>
  </si>
  <si>
    <t>YmII-1</t>
    <phoneticPr fontId="0" type="noConversion"/>
  </si>
  <si>
    <t>ZK0-1-5</t>
    <phoneticPr fontId="0" type="noConversion"/>
  </si>
  <si>
    <t>ZK101-1-4</t>
    <phoneticPr fontId="0" type="noConversion"/>
  </si>
  <si>
    <t>ZK1020-4-5</t>
    <phoneticPr fontId="0" type="noConversion"/>
  </si>
  <si>
    <t>ZK1020-4-7</t>
    <phoneticPr fontId="0" type="noConversion"/>
  </si>
  <si>
    <t>ZK103-6</t>
    <phoneticPr fontId="0" type="noConversion"/>
  </si>
  <si>
    <t>ZK104-4</t>
    <phoneticPr fontId="0" type="noConversion"/>
  </si>
  <si>
    <t>ZK2-2-7</t>
    <phoneticPr fontId="0" type="noConversion"/>
  </si>
  <si>
    <t>ZK2-2-8</t>
    <phoneticPr fontId="0" type="noConversion"/>
  </si>
  <si>
    <t>Molybdenite</t>
    <phoneticPr fontId="0" type="noConversion"/>
  </si>
  <si>
    <t>Bornite</t>
    <phoneticPr fontId="0" type="noConversion"/>
  </si>
  <si>
    <t>Magnenite</t>
  </si>
  <si>
    <t>Tonalite</t>
  </si>
  <si>
    <t>BDGZK12001-128</t>
  </si>
  <si>
    <t>BDGZK12001-13</t>
  </si>
  <si>
    <t xml:space="preserve">09sdwz-26 </t>
  </si>
  <si>
    <t xml:space="preserve">09sdwz-32 </t>
  </si>
  <si>
    <t xml:space="preserve">09sdwz-38 </t>
  </si>
  <si>
    <t xml:space="preserve">09sdwz-39 </t>
  </si>
  <si>
    <t xml:space="preserve">09sdwz-50 </t>
  </si>
  <si>
    <t xml:space="preserve">09sdwz-55 </t>
  </si>
  <si>
    <t>Kb21T-4</t>
    <phoneticPr fontId="0" type="noConversion"/>
  </si>
  <si>
    <t>ZK18005-5</t>
  </si>
  <si>
    <t>ZK18010-1</t>
  </si>
  <si>
    <t>ZK17001-3</t>
  </si>
  <si>
    <t>ZK17508-1</t>
  </si>
  <si>
    <t>ZK17005-2</t>
  </si>
  <si>
    <t>ZK17006-1</t>
  </si>
  <si>
    <t>ZK17503-1</t>
  </si>
  <si>
    <t>ZK18003-3</t>
  </si>
  <si>
    <t>ZK18502-1</t>
  </si>
  <si>
    <t>ZK18015</t>
  </si>
  <si>
    <t>ZK17502-1</t>
  </si>
  <si>
    <t>ZK17006-2</t>
  </si>
  <si>
    <t>ZK18005-8</t>
  </si>
  <si>
    <t>ZK160-9-11-1</t>
  </si>
  <si>
    <t>TC165-25-1</t>
  </si>
  <si>
    <t>ZK160-9-9-1</t>
  </si>
  <si>
    <t>ZK160-9-10-1</t>
  </si>
  <si>
    <t>ZK180-6-23-1</t>
  </si>
  <si>
    <t>185-3YX-2</t>
  </si>
  <si>
    <t>175-11YX-5</t>
  </si>
  <si>
    <t>180-17YX-1</t>
  </si>
  <si>
    <t>180-11YX-3</t>
  </si>
  <si>
    <t>175-11YX-3</t>
  </si>
  <si>
    <t>KLZK1906</t>
  </si>
  <si>
    <t>KLZK2104</t>
  </si>
  <si>
    <t>KL2108</t>
  </si>
  <si>
    <t>KL21B02</t>
  </si>
  <si>
    <t>KLZK2105-1</t>
  </si>
  <si>
    <t>KLZK2105-2</t>
  </si>
  <si>
    <t>KLZK1902</t>
  </si>
  <si>
    <t>KLZK0903</t>
    <phoneticPr fontId="0" type="noConversion"/>
  </si>
  <si>
    <t>Dong'an</t>
    <phoneticPr fontId="0" type="noConversion"/>
  </si>
  <si>
    <t>Da6</t>
    <phoneticPr fontId="0" type="noConversion"/>
  </si>
  <si>
    <t>Da7</t>
    <phoneticPr fontId="0" type="noConversion"/>
  </si>
  <si>
    <t>Gaosongshan</t>
    <phoneticPr fontId="0" type="noConversion"/>
  </si>
  <si>
    <t>GT-I-1</t>
  </si>
  <si>
    <t>GT-2IV-6</t>
  </si>
  <si>
    <t>GT-III-7</t>
  </si>
  <si>
    <t>GF-I-49</t>
  </si>
  <si>
    <t>GB-2IV-65</t>
  </si>
  <si>
    <t>ZK3102-10</t>
  </si>
  <si>
    <t>ZK4703-10</t>
  </si>
  <si>
    <t>ZK7901-08</t>
  </si>
  <si>
    <t>ZK1501-07</t>
  </si>
  <si>
    <t>ZK4701-20, 28</t>
  </si>
  <si>
    <t>ZK3902-15</t>
  </si>
  <si>
    <t>ZK2402-05</t>
  </si>
  <si>
    <t>ZK8801-02</t>
  </si>
  <si>
    <t>ZK0001-09, 10</t>
  </si>
  <si>
    <t>ZK3101-13</t>
  </si>
  <si>
    <t>2-ⅠZK4801-06, 08</t>
  </si>
  <si>
    <t>ZK8001-11, 12</t>
  </si>
  <si>
    <t>ZK2302-20</t>
  </si>
  <si>
    <t>ZK3902-08</t>
  </si>
  <si>
    <t>ZK7901-16</t>
  </si>
  <si>
    <t>TK1-2</t>
  </si>
  <si>
    <t>TK1-1</t>
  </si>
  <si>
    <t>GSS20-4</t>
  </si>
  <si>
    <t>GSS(1)</t>
  </si>
  <si>
    <t>GSS(2)</t>
  </si>
  <si>
    <t>Deposit</t>
  </si>
  <si>
    <t>Sandaowanzi</t>
  </si>
  <si>
    <t>Yongxin</t>
  </si>
  <si>
    <t>Early</t>
  </si>
  <si>
    <r>
      <rPr>
        <sz val="12"/>
        <color rgb="FF231F20"/>
        <rFont val="Times New Roman"/>
        <family val="1"/>
      </rPr>
      <t>09SD-23</t>
    </r>
  </si>
  <si>
    <r>
      <rPr>
        <sz val="12"/>
        <color rgb="FF231F20"/>
        <rFont val="Times New Roman"/>
        <family val="1"/>
      </rPr>
      <t>Pyrite</t>
    </r>
  </si>
  <si>
    <r>
      <rPr>
        <sz val="12"/>
        <color rgb="FF231F20"/>
        <rFont val="Times New Roman"/>
        <family val="1"/>
      </rPr>
      <t>09SD-39</t>
    </r>
  </si>
  <si>
    <r>
      <rPr>
        <sz val="12"/>
        <color rgb="FF231F20"/>
        <rFont val="Times New Roman"/>
        <family val="1"/>
      </rPr>
      <t>09SD-40</t>
    </r>
  </si>
  <si>
    <r>
      <rPr>
        <sz val="12"/>
        <color rgb="FF231F20"/>
        <rFont val="Times New Roman"/>
        <family val="1"/>
      </rPr>
      <t>09SD-50</t>
    </r>
  </si>
  <si>
    <r>
      <rPr>
        <sz val="12"/>
        <color rgb="FF231F20"/>
        <rFont val="Times New Roman"/>
        <family val="1"/>
      </rPr>
      <t>12SD-35</t>
    </r>
  </si>
  <si>
    <r>
      <rPr>
        <sz val="12"/>
        <color rgb="FF231F20"/>
        <rFont val="Times New Roman"/>
        <family val="1"/>
      </rPr>
      <t>12SD-38</t>
    </r>
  </si>
  <si>
    <r>
      <rPr>
        <sz val="12"/>
        <color rgb="FF231F20"/>
        <rFont val="Times New Roman"/>
        <family val="1"/>
      </rPr>
      <t>130 cm19-L1</t>
    </r>
  </si>
  <si>
    <r>
      <rPr>
        <sz val="12"/>
        <color rgb="FF231F20"/>
        <rFont val="Times New Roman"/>
        <family val="1"/>
      </rPr>
      <t>170 cm31-1</t>
    </r>
  </si>
  <si>
    <r>
      <rPr>
        <sz val="12"/>
        <color rgb="FF231F20"/>
        <rFont val="Times New Roman"/>
        <family val="1"/>
      </rPr>
      <t>Quartz</t>
    </r>
  </si>
  <si>
    <r>
      <rPr>
        <sz val="12"/>
        <color rgb="FF231F20"/>
        <rFont val="Times New Roman"/>
        <family val="1"/>
      </rPr>
      <t>130 cm23-7</t>
    </r>
  </si>
  <si>
    <r>
      <rPr>
        <sz val="12"/>
        <color rgb="FF231F20"/>
        <rFont val="Times New Roman"/>
        <family val="1"/>
      </rPr>
      <t>130 cm25-L2</t>
    </r>
  </si>
  <si>
    <r>
      <rPr>
        <sz val="12"/>
        <color rgb="FF231F20"/>
        <rFont val="Times New Roman"/>
        <family val="1"/>
      </rPr>
      <t>Chalcopyrite</t>
    </r>
  </si>
  <si>
    <r>
      <rPr>
        <sz val="12"/>
        <color rgb="FF231F20"/>
        <rFont val="Times New Roman"/>
        <family val="1"/>
      </rPr>
      <t>130 cm23-15</t>
    </r>
  </si>
  <si>
    <r>
      <rPr>
        <sz val="12"/>
        <color rgb="FF231F20"/>
        <rFont val="Times New Roman"/>
        <family val="1"/>
      </rPr>
      <t>Petzite</t>
    </r>
  </si>
  <si>
    <r>
      <rPr>
        <sz val="12"/>
        <color rgb="FF231F20"/>
        <rFont val="Times New Roman"/>
        <family val="1"/>
      </rPr>
      <t>130 cm23-13</t>
    </r>
  </si>
  <si>
    <r>
      <rPr>
        <sz val="12"/>
        <color rgb="FF231F20"/>
        <rFont val="Times New Roman"/>
        <family val="1"/>
      </rPr>
      <t>09SD-47</t>
    </r>
  </si>
  <si>
    <r>
      <t>206</t>
    </r>
    <r>
      <rPr>
        <b/>
        <sz val="12"/>
        <color theme="1"/>
        <rFont val="Times New Roman"/>
        <family val="1"/>
      </rPr>
      <t>Pb/</t>
    </r>
    <r>
      <rPr>
        <b/>
        <vertAlign val="superscript"/>
        <sz val="12"/>
        <color theme="1"/>
        <rFont val="Times New Roman"/>
        <family val="1"/>
      </rPr>
      <t>204</t>
    </r>
    <r>
      <rPr>
        <b/>
        <sz val="12"/>
        <color theme="1"/>
        <rFont val="Times New Roman"/>
        <family val="1"/>
      </rPr>
      <t>Pb</t>
    </r>
  </si>
  <si>
    <r>
      <t>207</t>
    </r>
    <r>
      <rPr>
        <b/>
        <sz val="12"/>
        <color theme="1"/>
        <rFont val="Times New Roman"/>
        <family val="1"/>
      </rPr>
      <t>Pb/</t>
    </r>
    <r>
      <rPr>
        <b/>
        <vertAlign val="superscript"/>
        <sz val="12"/>
        <color theme="1"/>
        <rFont val="Times New Roman"/>
        <family val="1"/>
      </rPr>
      <t>204</t>
    </r>
    <r>
      <rPr>
        <b/>
        <sz val="12"/>
        <color theme="1"/>
        <rFont val="Times New Roman"/>
        <family val="1"/>
      </rPr>
      <t>Pb</t>
    </r>
  </si>
  <si>
    <r>
      <t>208</t>
    </r>
    <r>
      <rPr>
        <b/>
        <sz val="12"/>
        <color theme="1"/>
        <rFont val="Times New Roman"/>
        <family val="1"/>
      </rPr>
      <t>Pb/</t>
    </r>
    <r>
      <rPr>
        <b/>
        <vertAlign val="superscript"/>
        <sz val="12"/>
        <color theme="1"/>
        <rFont val="Times New Roman"/>
        <family val="1"/>
      </rPr>
      <t>204</t>
    </r>
    <r>
      <rPr>
        <b/>
        <sz val="12"/>
        <color theme="1"/>
        <rFont val="Times New Roman"/>
        <family val="1"/>
      </rPr>
      <t>Pb</t>
    </r>
  </si>
  <si>
    <r>
      <t>208</t>
    </r>
    <r>
      <rPr>
        <b/>
        <sz val="12"/>
        <color theme="1"/>
        <rFont val="Times New Roman"/>
        <family val="1"/>
      </rPr>
      <t>Pb/</t>
    </r>
    <r>
      <rPr>
        <b/>
        <vertAlign val="superscript"/>
        <sz val="12"/>
        <color theme="1"/>
        <rFont val="Times New Roman"/>
        <family val="1"/>
      </rPr>
      <t>206</t>
    </r>
    <r>
      <rPr>
        <b/>
        <sz val="12"/>
        <color theme="1"/>
        <rFont val="Times New Roman"/>
        <family val="1"/>
      </rPr>
      <t>Pb</t>
    </r>
  </si>
  <si>
    <r>
      <t>207</t>
    </r>
    <r>
      <rPr>
        <b/>
        <sz val="12"/>
        <color theme="1"/>
        <rFont val="Times New Roman"/>
        <family val="1"/>
      </rPr>
      <t>Pb/</t>
    </r>
    <r>
      <rPr>
        <b/>
        <vertAlign val="superscript"/>
        <sz val="12"/>
        <color theme="1"/>
        <rFont val="Times New Roman"/>
        <family val="1"/>
      </rPr>
      <t>206</t>
    </r>
    <r>
      <rPr>
        <b/>
        <sz val="12"/>
        <color theme="1"/>
        <rFont val="Times New Roman"/>
        <family val="1"/>
      </rPr>
      <t>Pb</t>
    </r>
  </si>
  <si>
    <r>
      <rPr>
        <sz val="12"/>
        <color rgb="FF231F20"/>
        <rFont val="Times New Roman"/>
        <family val="1"/>
      </rPr>
      <t>Granodioritic porphyry</t>
    </r>
  </si>
  <si>
    <r>
      <rPr>
        <sz val="12"/>
        <color rgb="FF231F20"/>
        <rFont val="Times New Roman"/>
        <family val="1"/>
      </rPr>
      <t>TJG-1</t>
    </r>
  </si>
  <si>
    <r>
      <rPr>
        <sz val="12"/>
        <color rgb="FF231F20"/>
        <rFont val="Times New Roman"/>
        <family val="1"/>
      </rPr>
      <t>TJG-2</t>
    </r>
  </si>
  <si>
    <r>
      <rPr>
        <sz val="12"/>
        <color rgb="FF231F20"/>
        <rFont val="Times New Roman"/>
        <family val="1"/>
      </rPr>
      <t>TJG-3</t>
    </r>
  </si>
  <si>
    <r>
      <rPr>
        <sz val="12"/>
        <color rgb="FF231F20"/>
        <rFont val="Times New Roman"/>
        <family val="1"/>
      </rPr>
      <t>TJG-4</t>
    </r>
  </si>
  <si>
    <r>
      <rPr>
        <sz val="12"/>
        <color rgb="FF231F20"/>
        <rFont val="Times New Roman"/>
        <family val="1"/>
      </rPr>
      <t>TJG-5</t>
    </r>
  </si>
  <si>
    <r>
      <rPr>
        <sz val="12"/>
        <color rgb="FF231F20"/>
        <rFont val="Times New Roman"/>
        <family val="1"/>
      </rPr>
      <t>TJG-6</t>
    </r>
  </si>
  <si>
    <r>
      <rPr>
        <sz val="12"/>
        <color rgb="FF231F20"/>
        <rFont val="Times New Roman"/>
        <family val="1"/>
      </rPr>
      <t>YB‐8</t>
    </r>
  </si>
  <si>
    <r>
      <rPr>
        <sz val="12"/>
        <color rgb="FF231F20"/>
        <rFont val="Times New Roman"/>
        <family val="1"/>
      </rPr>
      <t>Pyrrhotite</t>
    </r>
  </si>
  <si>
    <r>
      <rPr>
        <sz val="12"/>
        <color rgb="FF231F20"/>
        <rFont val="Times New Roman"/>
        <family val="1"/>
      </rPr>
      <t>YB‐11‐2</t>
    </r>
  </si>
  <si>
    <r>
      <rPr>
        <sz val="12"/>
        <color rgb="FF231F20"/>
        <rFont val="Times New Roman"/>
        <family val="1"/>
      </rPr>
      <t>Y1‐6</t>
    </r>
  </si>
  <si>
    <r>
      <rPr>
        <sz val="12"/>
        <color rgb="FF231F20"/>
        <rFont val="Times New Roman"/>
        <family val="1"/>
      </rPr>
      <t>YB‐11‐1</t>
    </r>
  </si>
  <si>
    <r>
      <rPr>
        <sz val="12"/>
        <color rgb="FF231F20"/>
        <rFont val="Times New Roman"/>
        <family val="1"/>
      </rPr>
      <t>Y1‐4</t>
    </r>
  </si>
  <si>
    <r>
      <rPr>
        <sz val="12"/>
        <color rgb="FF231F20"/>
        <rFont val="Times New Roman"/>
        <family val="1"/>
      </rPr>
      <t>YB‐2</t>
    </r>
  </si>
  <si>
    <r>
      <rPr>
        <sz val="12"/>
        <color rgb="FF231F20"/>
        <rFont val="Times New Roman"/>
        <family val="1"/>
      </rPr>
      <t>Y1‐6‐1</t>
    </r>
  </si>
  <si>
    <r>
      <rPr>
        <sz val="12"/>
        <color rgb="FF231F20"/>
        <rFont val="Times New Roman"/>
        <family val="1"/>
      </rPr>
      <t>YB‐8‐1</t>
    </r>
  </si>
  <si>
    <r>
      <rPr>
        <sz val="12"/>
        <color rgb="FF231F20"/>
        <rFont val="Times New Roman"/>
        <family val="1"/>
      </rPr>
      <t>YBS‐1</t>
    </r>
  </si>
  <si>
    <r>
      <rPr>
        <sz val="12"/>
        <color rgb="FF231F20"/>
        <rFont val="Times New Roman"/>
        <family val="1"/>
      </rPr>
      <t>YBS‐2</t>
    </r>
  </si>
  <si>
    <r>
      <rPr>
        <sz val="12"/>
        <color rgb="FF231F20"/>
        <rFont val="Times New Roman"/>
        <family val="1"/>
      </rPr>
      <t>YBS‐3</t>
    </r>
  </si>
  <si>
    <r>
      <rPr>
        <sz val="12"/>
        <color rgb="FF231F20"/>
        <rFont val="Times New Roman"/>
        <family val="1"/>
      </rPr>
      <t>YBS‐4</t>
    </r>
  </si>
  <si>
    <r>
      <rPr>
        <sz val="12"/>
        <color rgb="FF231F20"/>
        <rFont val="Times New Roman"/>
        <family val="1"/>
      </rPr>
      <t>YBS‐5</t>
    </r>
  </si>
  <si>
    <r>
      <rPr>
        <sz val="12"/>
        <color rgb="FF231F20"/>
        <rFont val="Times New Roman"/>
        <family val="1"/>
      </rPr>
      <t>YBS‐7‐1</t>
    </r>
  </si>
  <si>
    <r>
      <rPr>
        <sz val="12"/>
        <color rgb="FF231F20"/>
        <rFont val="Times New Roman"/>
        <family val="1"/>
      </rPr>
      <t>YBS‐7‐2</t>
    </r>
  </si>
  <si>
    <r>
      <rPr>
        <sz val="12"/>
        <color rgb="FF231F20"/>
        <rFont val="Times New Roman"/>
        <family val="1"/>
      </rPr>
      <t>YBS‐7‐3</t>
    </r>
  </si>
  <si>
    <r>
      <rPr>
        <sz val="12"/>
        <color rgb="FF231F20"/>
        <rFont val="Times New Roman"/>
        <family val="1"/>
      </rPr>
      <t>YBS‐5‐1</t>
    </r>
  </si>
  <si>
    <r>
      <rPr>
        <sz val="12"/>
        <color rgb="FF231F20"/>
        <rFont val="Times New Roman"/>
        <family val="1"/>
      </rPr>
      <t>W-1</t>
    </r>
  </si>
  <si>
    <r>
      <rPr>
        <sz val="12"/>
        <color rgb="FF231F20"/>
        <rFont val="Times New Roman"/>
        <family val="1"/>
      </rPr>
      <t>W-2</t>
    </r>
  </si>
  <si>
    <r>
      <rPr>
        <sz val="12"/>
        <color rgb="FF231F20"/>
        <rFont val="Times New Roman"/>
        <family val="1"/>
      </rPr>
      <t>W-5</t>
    </r>
  </si>
  <si>
    <r>
      <rPr>
        <sz val="12"/>
        <color rgb="FF231F20"/>
        <rFont val="Times New Roman"/>
        <family val="1"/>
      </rPr>
      <t>W-6</t>
    </r>
  </si>
  <si>
    <r>
      <rPr>
        <sz val="12"/>
        <color rgb="FF231F20"/>
        <rFont val="Times New Roman"/>
        <family val="1"/>
      </rPr>
      <t>W-7</t>
    </r>
  </si>
  <si>
    <r>
      <rPr>
        <sz val="12"/>
        <color rgb="FF231F20"/>
        <rFont val="Times New Roman"/>
        <family val="1"/>
      </rPr>
      <t>W-8</t>
    </r>
  </si>
  <si>
    <r>
      <rPr>
        <sz val="12"/>
        <color rgb="FF231F20"/>
        <rFont val="Times New Roman"/>
        <family val="1"/>
      </rPr>
      <t>W-9</t>
    </r>
  </si>
  <si>
    <r>
      <rPr>
        <sz val="12"/>
        <color rgb="FF231F20"/>
        <rFont val="Times New Roman"/>
        <family val="1"/>
      </rPr>
      <t>W-10</t>
    </r>
  </si>
  <si>
    <r>
      <rPr>
        <sz val="12"/>
        <rFont val="Times New Roman"/>
        <family val="1"/>
      </rPr>
      <t>2-ⅡZK9602-13</t>
    </r>
  </si>
  <si>
    <r>
      <rPr>
        <sz val="12"/>
        <rFont val="Times New Roman"/>
        <family val="1"/>
      </rPr>
      <t>2-ⅡZK9601-04-06</t>
    </r>
  </si>
  <si>
    <r>
      <rPr>
        <sz val="12"/>
        <rFont val="Times New Roman"/>
        <family val="1"/>
      </rPr>
      <t>1-ⅡZK1502-06</t>
    </r>
  </si>
  <si>
    <r>
      <rPr>
        <sz val="12"/>
        <rFont val="Times New Roman"/>
        <family val="1"/>
      </rPr>
      <t>2-ⅡZK10801-16</t>
    </r>
  </si>
  <si>
    <t>References</t>
  </si>
  <si>
    <t>Li CL (2018) Gold metallogeny and prospecting in the Nenjiang-Heihe tectonic mélange zone, Heilongjiang Province. PhD thesis, China University of Geosciences (Beijing), pp 1-182 (in Chinese with English abstract).</t>
  </si>
  <si>
    <t>Location</t>
  </si>
  <si>
    <t>Sample no.</t>
  </si>
  <si>
    <t>Area no.</t>
  </si>
  <si>
    <t>Host mineral</t>
  </si>
  <si>
    <t>Type</t>
  </si>
  <si>
    <t>Stage</t>
  </si>
  <si>
    <r>
      <t>Ice melting (T</t>
    </r>
    <r>
      <rPr>
        <b/>
        <vertAlign val="subscript"/>
        <sz val="12"/>
        <color rgb="FF000000"/>
        <rFont val="Times New Roman"/>
        <family val="1"/>
      </rPr>
      <t>m, ice</t>
    </r>
    <r>
      <rPr>
        <b/>
        <sz val="12"/>
        <color rgb="FF000000"/>
        <rFont val="Times New Roman"/>
        <family val="1"/>
      </rPr>
      <t>)</t>
    </r>
  </si>
  <si>
    <r>
      <t>Homogenization (T</t>
    </r>
    <r>
      <rPr>
        <b/>
        <vertAlign val="subscript"/>
        <sz val="12"/>
        <color rgb="FF000000"/>
        <rFont val="Times New Roman"/>
        <family val="1"/>
      </rPr>
      <t>h</t>
    </r>
    <r>
      <rPr>
        <b/>
        <sz val="12"/>
        <color rgb="FF000000"/>
        <rFont val="Times New Roman"/>
        <family val="1"/>
      </rPr>
      <t>)</t>
    </r>
  </si>
  <si>
    <t>Salinity (NaCl wt.%)</t>
  </si>
  <si>
    <t>DA-23</t>
  </si>
  <si>
    <t>A1</t>
  </si>
  <si>
    <t>Fluorite</t>
  </si>
  <si>
    <t>L-V</t>
  </si>
  <si>
    <t>V</t>
  </si>
  <si>
    <t>This study</t>
  </si>
  <si>
    <t>A2</t>
  </si>
  <si>
    <t>A3</t>
  </si>
  <si>
    <t>DA-73</t>
  </si>
  <si>
    <t>Quartz</t>
  </si>
  <si>
    <t>II-IV</t>
  </si>
  <si>
    <t>DA-144</t>
  </si>
  <si>
    <t>DA-79</t>
  </si>
  <si>
    <t>DA-106</t>
  </si>
  <si>
    <t>I</t>
  </si>
  <si>
    <t>DA-55</t>
  </si>
  <si>
    <t>DA-61</t>
  </si>
  <si>
    <t>DA-103</t>
  </si>
  <si>
    <t>DA-92</t>
  </si>
  <si>
    <t>TJG-021</t>
  </si>
  <si>
    <t>Calcite</t>
  </si>
  <si>
    <t>TJG-025</t>
  </si>
  <si>
    <t>TJG-026</t>
  </si>
  <si>
    <t>130CM21-6</t>
  </si>
  <si>
    <t>170CM13</t>
  </si>
  <si>
    <t>90CM4</t>
  </si>
  <si>
    <t>A_1</t>
  </si>
  <si>
    <t>177.5-5-241</t>
    <phoneticPr fontId="5" type="noConversion"/>
  </si>
  <si>
    <t>A_2</t>
  </si>
  <si>
    <t>180-29-232.5</t>
    <phoneticPr fontId="5" type="noConversion"/>
  </si>
  <si>
    <t>175-14-161.4</t>
    <phoneticPr fontId="5" type="noConversion"/>
  </si>
  <si>
    <t>175-8-149.3</t>
    <phoneticPr fontId="5" type="noConversion"/>
  </si>
  <si>
    <t>177.5-6-145.2</t>
    <phoneticPr fontId="5" type="noConversion"/>
  </si>
  <si>
    <t>175-23-162.8</t>
    <phoneticPr fontId="5" type="noConversion"/>
  </si>
  <si>
    <t>180-30-161.3</t>
    <phoneticPr fontId="5" type="noConversion"/>
  </si>
  <si>
    <t>177.5-8-135</t>
    <phoneticPr fontId="5" type="noConversion"/>
  </si>
  <si>
    <t>177.5-7-146.3</t>
    <phoneticPr fontId="5" type="noConversion"/>
  </si>
  <si>
    <t>A_3</t>
  </si>
  <si>
    <t>177.5-10.188.8</t>
    <phoneticPr fontId="5" type="noConversion"/>
  </si>
  <si>
    <t>177.5-6-139</t>
    <phoneticPr fontId="5" type="noConversion"/>
  </si>
  <si>
    <t>175-14-155</t>
    <phoneticPr fontId="5" type="noConversion"/>
  </si>
  <si>
    <t>175-5-109.5</t>
    <phoneticPr fontId="5" type="noConversion"/>
  </si>
  <si>
    <t>185-9-232.1</t>
    <phoneticPr fontId="5" type="noConversion"/>
  </si>
  <si>
    <t>185-14-182.5</t>
    <phoneticPr fontId="5" type="noConversion"/>
  </si>
  <si>
    <t>50CM23-7</t>
    <phoneticPr fontId="0" type="noConversion"/>
  </si>
  <si>
    <t>50CM35-5-1</t>
    <phoneticPr fontId="0" type="noConversion"/>
  </si>
  <si>
    <t>50CM37-9</t>
    <phoneticPr fontId="0" type="noConversion"/>
  </si>
  <si>
    <t>90CM29-5</t>
    <phoneticPr fontId="0" type="noConversion"/>
  </si>
  <si>
    <t>110CM21-S4-1</t>
    <phoneticPr fontId="0" type="noConversion"/>
  </si>
  <si>
    <t>130CM19-5</t>
    <phoneticPr fontId="0" type="noConversion"/>
  </si>
  <si>
    <t>170CM15</t>
    <phoneticPr fontId="0" type="noConversion"/>
  </si>
  <si>
    <t>170CM5-5-2</t>
    <phoneticPr fontId="0" type="noConversion"/>
  </si>
  <si>
    <t>210CM-4</t>
    <phoneticPr fontId="0" type="noConversion"/>
  </si>
  <si>
    <t>240W7-3-1</t>
    <phoneticPr fontId="0" type="noConversion"/>
  </si>
  <si>
    <t>260-23-1</t>
    <phoneticPr fontId="0" type="noConversion"/>
  </si>
  <si>
    <t>ZK15901-6</t>
    <phoneticPr fontId="0" type="noConversion"/>
  </si>
  <si>
    <t>ZK15901-14</t>
    <phoneticPr fontId="0" type="noConversion"/>
  </si>
  <si>
    <t>ZK15901-18</t>
    <phoneticPr fontId="0" type="noConversion"/>
  </si>
  <si>
    <t>ZK15903-7</t>
    <phoneticPr fontId="0" type="noConversion"/>
  </si>
  <si>
    <t>ZK16901-8</t>
    <phoneticPr fontId="0" type="noConversion"/>
  </si>
  <si>
    <t>ZK16901-9</t>
    <phoneticPr fontId="0" type="noConversion"/>
  </si>
  <si>
    <t>ZK16901-15</t>
    <phoneticPr fontId="0" type="noConversion"/>
  </si>
  <si>
    <t>ZK18901-6</t>
    <phoneticPr fontId="0" type="noConversion"/>
  </si>
  <si>
    <t>ZK20901-8</t>
    <phoneticPr fontId="0" type="noConversion"/>
  </si>
  <si>
    <t>50CM25-3</t>
  </si>
  <si>
    <t>50CM33-7</t>
    <phoneticPr fontId="0" type="noConversion"/>
  </si>
  <si>
    <t>90CM29-3</t>
  </si>
  <si>
    <t>210CM11-76</t>
    <phoneticPr fontId="0" type="noConversion"/>
  </si>
  <si>
    <t>130CM23-5</t>
  </si>
  <si>
    <t>130CM25-2</t>
    <phoneticPr fontId="0" type="noConversion"/>
  </si>
  <si>
    <t>240CM9-12</t>
    <phoneticPr fontId="0" type="noConversion"/>
  </si>
  <si>
    <t>240CM10-3</t>
    <phoneticPr fontId="0" type="noConversion"/>
  </si>
  <si>
    <t>ZK16401-7</t>
    <phoneticPr fontId="0" type="noConversion"/>
  </si>
  <si>
    <t>ZK19403-19</t>
    <phoneticPr fontId="0" type="noConversion"/>
  </si>
  <si>
    <t>130CM23-14-7</t>
  </si>
  <si>
    <t>A_5</t>
  </si>
  <si>
    <t>A_4</t>
  </si>
  <si>
    <t>130CM23-14-2</t>
  </si>
  <si>
    <t>130CM23-21</t>
  </si>
  <si>
    <t>Secondary</t>
  </si>
  <si>
    <t>DA-80</t>
  </si>
  <si>
    <t>DA-53</t>
  </si>
  <si>
    <t>Sample no.</t>
    <phoneticPr fontId="1" type="noConversion"/>
  </si>
  <si>
    <t>Mineral</t>
    <phoneticPr fontId="1" type="noConversion"/>
  </si>
  <si>
    <t>Stage</t>
    <phoneticPr fontId="1" type="noConversion"/>
  </si>
  <si>
    <t>Reference</t>
    <phoneticPr fontId="1" type="noConversion"/>
  </si>
  <si>
    <t>South Korea</t>
  </si>
  <si>
    <t>Eunsan</t>
  </si>
  <si>
    <t>08SR01 CR1</t>
  </si>
  <si>
    <t>08SR01 CR2</t>
  </si>
  <si>
    <t>Moisan</t>
  </si>
  <si>
    <t>Gasado</t>
  </si>
  <si>
    <t>GS-02-01 CR1</t>
  </si>
  <si>
    <t>GS-02-01 CR2</t>
  </si>
  <si>
    <t>GS-02-2</t>
  </si>
  <si>
    <t>Tongyoung</t>
  </si>
  <si>
    <t>Kwangyang</t>
  </si>
  <si>
    <t>North Heilongjiang Belt, NE China</t>
  </si>
  <si>
    <t>n.a.</t>
  </si>
  <si>
    <t>D17508</t>
    <phoneticPr fontId="1" type="noConversion"/>
  </si>
  <si>
    <t>Pyrite</t>
    <phoneticPr fontId="1" type="noConversion"/>
  </si>
  <si>
    <t>D18010</t>
    <phoneticPr fontId="1" type="noConversion"/>
  </si>
  <si>
    <t>D18017</t>
    <phoneticPr fontId="1" type="noConversion"/>
  </si>
  <si>
    <t>D18502</t>
    <phoneticPr fontId="1" type="noConversion"/>
  </si>
  <si>
    <t>ZK2105-2</t>
  </si>
  <si>
    <t>ZK2104</t>
  </si>
  <si>
    <t>ZK21B03</t>
  </si>
  <si>
    <t>GSS8-1</t>
  </si>
  <si>
    <t>GSS10-1</t>
  </si>
  <si>
    <t>FQ2-2</t>
  </si>
  <si>
    <t>FQ2-6</t>
  </si>
  <si>
    <t>Tuanjiegou</t>
  </si>
  <si>
    <t>HT-27</t>
  </si>
  <si>
    <t>HT-39</t>
  </si>
  <si>
    <t>HT-43</t>
  </si>
  <si>
    <t>East Jilin-Heilongjiang Belt, NE China</t>
  </si>
  <si>
    <t>Xiaoxinancha</t>
  </si>
  <si>
    <t>N11-3a</t>
  </si>
  <si>
    <t>N11-3b</t>
  </si>
  <si>
    <t>N24a</t>
  </si>
  <si>
    <t>N24b</t>
  </si>
  <si>
    <t>N24c</t>
  </si>
  <si>
    <t>B580-6a</t>
  </si>
  <si>
    <t>B580-6b</t>
  </si>
  <si>
    <t>Melnicovite</t>
  </si>
  <si>
    <t>B595-3a</t>
  </si>
  <si>
    <t>B542-3a</t>
  </si>
  <si>
    <t>Jinchang</t>
  </si>
  <si>
    <t>Jiusangou</t>
  </si>
  <si>
    <t>Duhuangling</t>
  </si>
  <si>
    <t>Xiaobeigou</t>
  </si>
  <si>
    <t>BG890102-1</t>
  </si>
  <si>
    <t>BG890164</t>
  </si>
  <si>
    <t>BG650181-2</t>
  </si>
  <si>
    <t>BG890142</t>
  </si>
  <si>
    <t>Bajiazi</t>
  </si>
  <si>
    <t>BJZ280411-6</t>
  </si>
  <si>
    <t>BJ280373-1</t>
  </si>
  <si>
    <t>BJZ560413-7</t>
  </si>
  <si>
    <t>Erdaogou</t>
  </si>
  <si>
    <t>ED1140105-4</t>
  </si>
  <si>
    <t>ED1050119-1</t>
  </si>
  <si>
    <t>Sandaogou</t>
  </si>
  <si>
    <t>SD150118-1</t>
  </si>
  <si>
    <t>SD150126-1</t>
  </si>
  <si>
    <t>Sd740119-2</t>
  </si>
  <si>
    <t>Jiapigoubenqu</t>
  </si>
  <si>
    <t>BQ0835-1</t>
  </si>
  <si>
    <t>LS4X-6</t>
  </si>
  <si>
    <t>LS6-1</t>
  </si>
  <si>
    <t>Jibei, North China</t>
  </si>
  <si>
    <t>Dongping</t>
  </si>
  <si>
    <t>DP1-1</t>
    <phoneticPr fontId="1" type="noConversion"/>
  </si>
  <si>
    <t>DP1-2</t>
  </si>
  <si>
    <t>DP1-3</t>
  </si>
  <si>
    <t>DP1-4</t>
  </si>
  <si>
    <t>DP1-7-1</t>
    <phoneticPr fontId="1" type="noConversion"/>
  </si>
  <si>
    <t>DP70-4</t>
    <phoneticPr fontId="1" type="noConversion"/>
  </si>
  <si>
    <t>DP70-6</t>
    <phoneticPr fontId="1" type="noConversion"/>
  </si>
  <si>
    <t>Jinchangyu</t>
  </si>
  <si>
    <t>J57-2</t>
  </si>
  <si>
    <t>J57-5</t>
  </si>
  <si>
    <t>J103-6</t>
  </si>
  <si>
    <t>J1039</t>
  </si>
  <si>
    <t>J10316</t>
  </si>
  <si>
    <t>Dabaiyang</t>
  </si>
  <si>
    <t>hjg-8–3</t>
  </si>
  <si>
    <t>hjg-9–1</t>
  </si>
  <si>
    <t>hjg-10–2</t>
  </si>
  <si>
    <t>hjg-15–1</t>
  </si>
  <si>
    <t>hjg-18–1</t>
  </si>
  <si>
    <t>hjg-25–1</t>
  </si>
  <si>
    <t>hjg-28–1</t>
  </si>
  <si>
    <t>hjg-41–1</t>
  </si>
  <si>
    <t>DBY-15</t>
  </si>
  <si>
    <t>DBY-22</t>
  </si>
  <si>
    <t>DBY-23</t>
  </si>
  <si>
    <t>DBY-44</t>
  </si>
  <si>
    <t>DBY-74</t>
  </si>
  <si>
    <t>DBY-78</t>
  </si>
  <si>
    <t>Honghuagou</t>
  </si>
  <si>
    <t>H-4</t>
  </si>
  <si>
    <t>H-5</t>
  </si>
  <si>
    <t>Jinchanggouliang</t>
  </si>
  <si>
    <t>J26-2-11-1</t>
  </si>
  <si>
    <t>J26-2-11-2-1</t>
  </si>
  <si>
    <t>J26-211-4</t>
  </si>
  <si>
    <t>Jd16-1-1</t>
  </si>
  <si>
    <t>J1301</t>
  </si>
  <si>
    <t>J26-13-5-1</t>
  </si>
  <si>
    <t>Jd16-1-2</t>
  </si>
  <si>
    <t>J15-7-14-4</t>
  </si>
  <si>
    <t>J39-14-1</t>
  </si>
  <si>
    <t>Zhangquanzhuang</t>
  </si>
  <si>
    <t>ZQZ-1</t>
  </si>
  <si>
    <t>ZQZ-7-2</t>
  </si>
  <si>
    <t>ZQZ-15</t>
  </si>
  <si>
    <t>ZQZ-3-2</t>
  </si>
  <si>
    <t>ZQZ-5-2</t>
  </si>
  <si>
    <t>ZQZ-6-2</t>
  </si>
  <si>
    <t>ZQZ-10</t>
  </si>
  <si>
    <t>ZQZ-13-2</t>
  </si>
  <si>
    <t>Hougou</t>
  </si>
  <si>
    <t>Jhg-1</t>
  </si>
  <si>
    <t>Huangtuliang</t>
  </si>
  <si>
    <t>Jht-1</t>
  </si>
  <si>
    <t>Niujuan</t>
  </si>
  <si>
    <t>Jnj-1</t>
  </si>
  <si>
    <t>Xiaoyingpan</t>
  </si>
  <si>
    <t>Jxy-1</t>
  </si>
  <si>
    <t>Jic-1</t>
  </si>
  <si>
    <t>Huzhangzi</t>
  </si>
  <si>
    <t>Jhz-1</t>
  </si>
  <si>
    <t>Huashi</t>
  </si>
  <si>
    <t>Jhs-1</t>
  </si>
  <si>
    <t>Shapoyu</t>
  </si>
  <si>
    <t>Jsp-1</t>
  </si>
  <si>
    <t>Yuerya</t>
  </si>
  <si>
    <t>Jye-1</t>
  </si>
  <si>
    <t>Tianjiacun</t>
  </si>
  <si>
    <t>Jtj-1</t>
  </si>
  <si>
    <t>Xinglong</t>
  </si>
  <si>
    <t>Jxl-1</t>
  </si>
  <si>
    <t>Dp-1-1</t>
  </si>
  <si>
    <t>Dp-1-2</t>
  </si>
  <si>
    <t>Dp-1-3</t>
  </si>
  <si>
    <t>Dp-1-4</t>
  </si>
  <si>
    <t>Dp-1-7-1</t>
  </si>
  <si>
    <t>Dp-70-4</t>
  </si>
  <si>
    <t>Dp-70-6</t>
  </si>
  <si>
    <t>Dp-1-7-3</t>
  </si>
  <si>
    <t>Granite</t>
  </si>
  <si>
    <t>Dp-70-7</t>
  </si>
  <si>
    <t>Jic-2</t>
  </si>
  <si>
    <t>Gneiss</t>
  </si>
  <si>
    <t>Xiaoyingzi</t>
  </si>
  <si>
    <t>Jr-9</t>
  </si>
  <si>
    <t>Jr-10</t>
  </si>
  <si>
    <t>Liaodong, North China</t>
  </si>
  <si>
    <t>Sidaogou</t>
  </si>
  <si>
    <t>17SD-50-2</t>
  </si>
  <si>
    <t>17SD-81</t>
  </si>
  <si>
    <t>17SD-5</t>
  </si>
  <si>
    <t>17SD-24</t>
  </si>
  <si>
    <t>17SD-80</t>
  </si>
  <si>
    <t>Wulong</t>
  </si>
  <si>
    <t>LW-41</t>
  </si>
  <si>
    <t>LW-42</t>
  </si>
  <si>
    <t>LW-43</t>
  </si>
  <si>
    <t>Middle</t>
  </si>
  <si>
    <t>LW-44</t>
  </si>
  <si>
    <t>LW-45</t>
  </si>
  <si>
    <t>Baiyun</t>
  </si>
  <si>
    <t>BY-1</t>
  </si>
  <si>
    <t>BY-3</t>
  </si>
  <si>
    <t>BY-4</t>
  </si>
  <si>
    <t>BY-5</t>
  </si>
  <si>
    <t>BY-6</t>
  </si>
  <si>
    <t>Maoling</t>
  </si>
  <si>
    <t>MLR-1</t>
  </si>
  <si>
    <t>Arsenopyrite</t>
  </si>
  <si>
    <t>MLR-2</t>
  </si>
  <si>
    <t>MLR-3</t>
  </si>
  <si>
    <t>MLR-4</t>
  </si>
  <si>
    <t>MLR-5</t>
  </si>
  <si>
    <t>MLR-7</t>
  </si>
  <si>
    <t>DM-1</t>
  </si>
  <si>
    <t>DM-2</t>
  </si>
  <si>
    <t>–</t>
  </si>
  <si>
    <t>DM-3</t>
  </si>
  <si>
    <t>DM-4</t>
  </si>
  <si>
    <t>DM-5</t>
  </si>
  <si>
    <t>DM-7</t>
  </si>
  <si>
    <t>Xinfang</t>
  </si>
  <si>
    <t>19X-1</t>
  </si>
  <si>
    <t>Galena</t>
  </si>
  <si>
    <t>19J-1</t>
  </si>
  <si>
    <t>19Q-1</t>
  </si>
  <si>
    <t>19H-1</t>
  </si>
  <si>
    <t>19K-1</t>
  </si>
  <si>
    <t>19F-1</t>
  </si>
  <si>
    <t>Jiaodong, North China</t>
  </si>
  <si>
    <t>390-TW2</t>
  </si>
  <si>
    <t>Csh1</t>
  </si>
  <si>
    <t>JJ-190-2</t>
  </si>
  <si>
    <t>Zk16-2-2</t>
  </si>
  <si>
    <t>Jinqingding</t>
  </si>
  <si>
    <t>JQD-KD-2</t>
  </si>
  <si>
    <t>JQD-585-13</t>
  </si>
  <si>
    <t>Yinggezhuang</t>
  </si>
  <si>
    <t>YGZS115-2</t>
  </si>
  <si>
    <t>YGZN80-16</t>
  </si>
  <si>
    <t>Tudui–Shawang</t>
  </si>
  <si>
    <t>GC-15-2</t>
  </si>
  <si>
    <t>GC-16</t>
  </si>
  <si>
    <t>GC-19</t>
  </si>
  <si>
    <t>GC-21</t>
  </si>
  <si>
    <t>GC-1</t>
  </si>
  <si>
    <t>GC-3-1</t>
  </si>
  <si>
    <t>GC-3-2</t>
  </si>
  <si>
    <t>GC-4</t>
  </si>
  <si>
    <t>GC-6</t>
  </si>
  <si>
    <t>GC-8</t>
  </si>
  <si>
    <t>GC-9</t>
  </si>
  <si>
    <t>GC-11</t>
  </si>
  <si>
    <t>Nanxiaoyao</t>
  </si>
  <si>
    <t>Tudui</t>
  </si>
  <si>
    <t>B0001-1</t>
  </si>
  <si>
    <t>K11</t>
  </si>
  <si>
    <t>TK9</t>
  </si>
  <si>
    <t>TK29</t>
  </si>
  <si>
    <t>Shawang</t>
  </si>
  <si>
    <t>B0006-1</t>
  </si>
  <si>
    <t>B0007-1</t>
  </si>
  <si>
    <t>SK1</t>
  </si>
  <si>
    <t>B0030-1</t>
  </si>
  <si>
    <t>Dongliujia</t>
  </si>
  <si>
    <t>B0002-1</t>
  </si>
  <si>
    <t>B0005-1</t>
  </si>
  <si>
    <t>DK5</t>
  </si>
  <si>
    <t>B0004-1</t>
  </si>
  <si>
    <t>B0020-1</t>
  </si>
  <si>
    <t>Longkou</t>
  </si>
  <si>
    <t>B0009-1</t>
  </si>
  <si>
    <t>B0031-1</t>
  </si>
  <si>
    <t>LK17</t>
  </si>
  <si>
    <t>Liaoshang</t>
  </si>
  <si>
    <t>LK30</t>
  </si>
  <si>
    <t>LK31</t>
  </si>
  <si>
    <t>LK32</t>
  </si>
  <si>
    <t>LK34</t>
  </si>
  <si>
    <t>Jiaojia</t>
  </si>
  <si>
    <t>MB16</t>
  </si>
  <si>
    <t>JJA-15</t>
  </si>
  <si>
    <t>JCH20</t>
  </si>
  <si>
    <t>Denggezhuang</t>
  </si>
  <si>
    <t>DJN-4</t>
  </si>
  <si>
    <t>DGZ-3</t>
  </si>
  <si>
    <t>BP-41</t>
  </si>
  <si>
    <t>Pengjiakuang</t>
  </si>
  <si>
    <t>BP-9B</t>
  </si>
  <si>
    <t>FA-9</t>
  </si>
  <si>
    <t>FA-52</t>
  </si>
  <si>
    <t>Xincheng</t>
  </si>
  <si>
    <t>Sanshandao</t>
  </si>
  <si>
    <t>Panzijian</t>
  </si>
  <si>
    <t>PAJ-04</t>
  </si>
  <si>
    <t>Ⅲ</t>
  </si>
  <si>
    <t>PZJ-07</t>
  </si>
  <si>
    <t>Ⅱ</t>
  </si>
  <si>
    <t>PZJ-08</t>
  </si>
  <si>
    <t>PZJ-15</t>
  </si>
  <si>
    <t>Yi'nan</t>
  </si>
  <si>
    <t>LJ-29-2</t>
  </si>
  <si>
    <t>LJ-29-5</t>
  </si>
  <si>
    <t>LJ-29-7</t>
  </si>
  <si>
    <t>TJ-2</t>
  </si>
  <si>
    <t>TJ-8</t>
  </si>
  <si>
    <t>TJ-1</t>
  </si>
  <si>
    <t>b.d.</t>
  </si>
  <si>
    <t>Qibaoshan</t>
  </si>
  <si>
    <t>QBSH-10</t>
  </si>
  <si>
    <t>QRSH-8</t>
  </si>
  <si>
    <t>Longquanzhan</t>
  </si>
  <si>
    <t>LQZ-2</t>
  </si>
  <si>
    <t>LQZ-3</t>
  </si>
  <si>
    <t>LQZ-4</t>
  </si>
  <si>
    <t>LQZ-5</t>
  </si>
  <si>
    <t>Zk5201-H64</t>
  </si>
  <si>
    <t>Sly-47</t>
  </si>
  <si>
    <t>Xiadian</t>
  </si>
  <si>
    <t>XD-3</t>
  </si>
  <si>
    <t>XD-6</t>
  </si>
  <si>
    <t>XD-12</t>
  </si>
  <si>
    <t>XD-17</t>
  </si>
  <si>
    <t>Jinchiling</t>
  </si>
  <si>
    <t>YT-110-4</t>
  </si>
  <si>
    <t>YT-110-8</t>
  </si>
  <si>
    <t>YT-110-10</t>
  </si>
  <si>
    <t>YT-190-21</t>
  </si>
  <si>
    <t>YT-190-23</t>
  </si>
  <si>
    <t>YT-270-3</t>
  </si>
  <si>
    <t>YT-380-5</t>
  </si>
  <si>
    <t>YT-380-8</t>
  </si>
  <si>
    <t>Xiaoqinling, North China</t>
  </si>
  <si>
    <t>Fancha</t>
  </si>
  <si>
    <t>FCSM1-1</t>
  </si>
  <si>
    <t>II</t>
  </si>
  <si>
    <t>FCSM1-2</t>
  </si>
  <si>
    <t>FC1026-7</t>
  </si>
  <si>
    <t>MNG-2</t>
  </si>
  <si>
    <t>MNG-3</t>
  </si>
  <si>
    <t>FCS17-2</t>
  </si>
  <si>
    <t>III</t>
  </si>
  <si>
    <t>FC1340-19</t>
  </si>
  <si>
    <t>FC1060-9</t>
  </si>
  <si>
    <t>FC1340-41</t>
  </si>
  <si>
    <t>MNG-1</t>
  </si>
  <si>
    <t>516HY4</t>
  </si>
  <si>
    <t>522GZ1</t>
  </si>
  <si>
    <t>614YL1</t>
  </si>
  <si>
    <t>512XY22</t>
  </si>
  <si>
    <t>517HY6</t>
  </si>
  <si>
    <t>519 MJ1</t>
  </si>
  <si>
    <t>Lianzigou</t>
  </si>
  <si>
    <t>13LZG-19</t>
  </si>
  <si>
    <t>13LZG-69</t>
  </si>
  <si>
    <t>13LZG-77</t>
  </si>
  <si>
    <t>Qiangma</t>
  </si>
  <si>
    <t>QM7</t>
  </si>
  <si>
    <t>QM18</t>
  </si>
  <si>
    <t>QM20</t>
  </si>
  <si>
    <t>QM26</t>
  </si>
  <si>
    <t>Chen'er</t>
  </si>
  <si>
    <t>CE48</t>
  </si>
  <si>
    <t>CE29</t>
  </si>
  <si>
    <t>CE30</t>
  </si>
  <si>
    <t>CE77</t>
  </si>
  <si>
    <t>Dongtongyu</t>
  </si>
  <si>
    <t>DT2</t>
  </si>
  <si>
    <t>DT32</t>
  </si>
  <si>
    <t>DT44</t>
  </si>
  <si>
    <t>DT77</t>
  </si>
  <si>
    <t>Qinnan</t>
  </si>
  <si>
    <t>QN31</t>
  </si>
  <si>
    <t>QN32</t>
  </si>
  <si>
    <t>QN40</t>
  </si>
  <si>
    <t>Qiaoshangzhai</t>
  </si>
  <si>
    <t>QSZ23</t>
  </si>
  <si>
    <t>QSZ24</t>
  </si>
  <si>
    <t>Jinqu</t>
  </si>
  <si>
    <t>17JQ-23</t>
  </si>
  <si>
    <t>17JQ-50</t>
  </si>
  <si>
    <t>17JQ-A38</t>
  </si>
  <si>
    <t>17JQ-A18</t>
  </si>
  <si>
    <t>Shenjiayao</t>
  </si>
  <si>
    <t>B404-7</t>
  </si>
  <si>
    <t>ZKS301-10</t>
  </si>
  <si>
    <t>ZKS301-21</t>
  </si>
  <si>
    <t>B206-12</t>
  </si>
  <si>
    <t>CHG-3–1</t>
  </si>
  <si>
    <t>CHG-3–2</t>
  </si>
  <si>
    <t>Yangzhaiyu</t>
  </si>
  <si>
    <t>Porphyry</t>
  </si>
  <si>
    <t>Wuziqilong</t>
  </si>
  <si>
    <t>WZQL-1</t>
  </si>
  <si>
    <t>WZQL-3</t>
  </si>
  <si>
    <t>WZQL-4</t>
  </si>
  <si>
    <t>WZQL-5-2</t>
  </si>
  <si>
    <t>WZQL-8</t>
  </si>
  <si>
    <t>WZQL-10</t>
  </si>
  <si>
    <t>WZQL-14</t>
  </si>
  <si>
    <t>Zijingshan</t>
  </si>
  <si>
    <t>ZJS-3</t>
  </si>
  <si>
    <t>ZJS-4</t>
  </si>
  <si>
    <t>ZJS-6</t>
  </si>
  <si>
    <t>ZJS-36</t>
  </si>
  <si>
    <t>Digenite</t>
  </si>
  <si>
    <r>
      <rPr>
        <sz val="12"/>
        <color rgb="FF231F20"/>
        <rFont val="Times New Roman"/>
        <family val="1"/>
      </rPr>
      <t>Sn-2</t>
    </r>
  </si>
  <si>
    <r>
      <rPr>
        <sz val="12"/>
        <color rgb="FF231F20"/>
        <rFont val="Times New Roman"/>
        <family val="1"/>
      </rPr>
      <t>Sn-3</t>
    </r>
  </si>
  <si>
    <r>
      <rPr>
        <sz val="12"/>
        <color rgb="FF231F20"/>
        <rFont val="Times New Roman"/>
        <family val="1"/>
      </rPr>
      <t>08SR03</t>
    </r>
  </si>
  <si>
    <r>
      <rPr>
        <sz val="12"/>
        <color rgb="FF231F20"/>
        <rFont val="Times New Roman"/>
        <family val="1"/>
      </rPr>
      <t>08SR04</t>
    </r>
  </si>
  <si>
    <r>
      <rPr>
        <sz val="12"/>
        <color rgb="FF231F20"/>
        <rFont val="Times New Roman"/>
        <family val="1"/>
      </rPr>
      <t>09SR19</t>
    </r>
  </si>
  <si>
    <r>
      <rPr>
        <sz val="12"/>
        <color rgb="FF231F20"/>
        <rFont val="Times New Roman"/>
        <family val="1"/>
      </rPr>
      <t>09SR01</t>
    </r>
  </si>
  <si>
    <r>
      <rPr>
        <sz val="12"/>
        <color rgb="FF231F20"/>
        <rFont val="Times New Roman"/>
        <family val="1"/>
      </rPr>
      <t>09SR07</t>
    </r>
  </si>
  <si>
    <r>
      <rPr>
        <sz val="12"/>
        <color rgb="FF231F20"/>
        <rFont val="Times New Roman"/>
        <family val="1"/>
      </rPr>
      <t>Sn-1</t>
    </r>
  </si>
  <si>
    <r>
      <rPr>
        <sz val="12"/>
        <color rgb="FF231F20"/>
        <rFont val="Times New Roman"/>
        <family val="1"/>
      </rPr>
      <t>GS-03-2</t>
    </r>
  </si>
  <si>
    <r>
      <rPr>
        <sz val="12"/>
        <color rgb="FF231F20"/>
        <rFont val="Times New Roman"/>
        <family val="1"/>
      </rPr>
      <t>GS-03-1</t>
    </r>
  </si>
  <si>
    <r>
      <rPr>
        <sz val="12"/>
        <color rgb="FF231F20"/>
        <rFont val="Times New Roman"/>
        <family val="1"/>
      </rPr>
      <t>Ty-1</t>
    </r>
  </si>
  <si>
    <r>
      <rPr>
        <sz val="12"/>
        <color rgb="FF231F20"/>
        <rFont val="Times New Roman"/>
        <family val="1"/>
      </rPr>
      <t>Ky-1</t>
    </r>
  </si>
  <si>
    <r>
      <rPr>
        <sz val="12"/>
        <color rgb="FF231F20"/>
        <rFont val="Times New Roman"/>
        <family val="1"/>
      </rPr>
      <t>Ky-2</t>
    </r>
  </si>
  <si>
    <r>
      <rPr>
        <sz val="12"/>
        <color rgb="FF231F20"/>
        <rFont val="Times New Roman"/>
        <family val="1"/>
      </rPr>
      <t>II</t>
    </r>
  </si>
  <si>
    <r>
      <rPr>
        <sz val="12"/>
        <color rgb="FF231F20"/>
        <rFont val="Times New Roman"/>
        <family val="1"/>
      </rPr>
      <t>III</t>
    </r>
  </si>
  <si>
    <r>
      <rPr>
        <sz val="12"/>
        <color rgb="FF231F20"/>
        <rFont val="Times New Roman"/>
        <family val="1"/>
      </rPr>
      <t>II-5</t>
    </r>
  </si>
  <si>
    <r>
      <rPr>
        <sz val="12"/>
        <color rgb="FF231F20"/>
        <rFont val="Times New Roman"/>
        <family val="1"/>
      </rPr>
      <t>II-10</t>
    </r>
  </si>
  <si>
    <r>
      <rPr>
        <sz val="12"/>
        <color rgb="FF231F20"/>
        <rFont val="Times New Roman"/>
        <family val="1"/>
      </rPr>
      <t>II-11</t>
    </r>
  </si>
  <si>
    <r>
      <rPr>
        <sz val="12"/>
        <color rgb="FF231F20"/>
        <rFont val="Times New Roman"/>
        <family val="1"/>
      </rPr>
      <t>JC-1</t>
    </r>
  </si>
  <si>
    <r>
      <rPr>
        <sz val="12"/>
        <color rgb="FF231F20"/>
        <rFont val="Times New Roman"/>
        <family val="1"/>
      </rPr>
      <t>JC-4</t>
    </r>
  </si>
  <si>
    <r>
      <rPr>
        <sz val="12"/>
        <color rgb="FF231F20"/>
        <rFont val="Times New Roman"/>
        <family val="1"/>
      </rPr>
      <t>JC-5</t>
    </r>
  </si>
  <si>
    <r>
      <rPr>
        <sz val="12"/>
        <color rgb="FF231F20"/>
        <rFont val="Times New Roman"/>
        <family val="1"/>
      </rPr>
      <t>JC-8</t>
    </r>
  </si>
  <si>
    <r>
      <rPr>
        <sz val="12"/>
        <color rgb="FF231F20"/>
        <rFont val="Times New Roman"/>
        <family val="1"/>
      </rPr>
      <t>JC-9</t>
    </r>
  </si>
  <si>
    <r>
      <rPr>
        <sz val="12"/>
        <color rgb="FF231F20"/>
        <rFont val="Times New Roman"/>
        <family val="1"/>
      </rPr>
      <t>12-1</t>
    </r>
  </si>
  <si>
    <r>
      <rPr>
        <sz val="12"/>
        <color rgb="FF231F20"/>
        <rFont val="Times New Roman"/>
        <family val="1"/>
      </rPr>
      <t>12-2</t>
    </r>
  </si>
  <si>
    <r>
      <rPr>
        <sz val="12"/>
        <color rgb="FF231F20"/>
        <rFont val="Times New Roman"/>
        <family val="1"/>
      </rPr>
      <t>Jsg-1</t>
    </r>
  </si>
  <si>
    <r>
      <rPr>
        <sz val="12"/>
        <color rgb="FF231F20"/>
        <rFont val="Times New Roman"/>
        <family val="1"/>
      </rPr>
      <t>Jsg-2</t>
    </r>
  </si>
  <si>
    <r>
      <rPr>
        <sz val="12"/>
        <color rgb="FF231F20"/>
        <rFont val="Times New Roman"/>
        <family val="1"/>
      </rPr>
      <t>Dhl-1</t>
    </r>
  </si>
  <si>
    <r>
      <rPr>
        <sz val="12"/>
        <color rgb="FF231F20"/>
        <rFont val="Times New Roman"/>
        <family val="1"/>
      </rPr>
      <t>Dhl-2</t>
    </r>
  </si>
  <si>
    <r>
      <rPr>
        <sz val="12"/>
        <color rgb="FF010000"/>
        <rFont val="Times New Roman"/>
        <family val="1"/>
      </rPr>
      <t>Sanshandao</t>
    </r>
  </si>
  <si>
    <r>
      <rPr>
        <sz val="12"/>
        <color rgb="FF010000"/>
        <rFont val="Times New Roman"/>
        <family val="1"/>
      </rPr>
      <t>135M-TW1</t>
    </r>
  </si>
  <si>
    <r>
      <rPr>
        <sz val="12"/>
        <color rgb="FF010000"/>
        <rFont val="Times New Roman"/>
        <family val="1"/>
      </rPr>
      <t>390-TW1</t>
    </r>
  </si>
  <si>
    <r>
      <rPr>
        <sz val="12"/>
        <color rgb="FF010000"/>
        <rFont val="Times New Roman"/>
        <family val="1"/>
      </rPr>
      <t>HZK8401TW3</t>
    </r>
  </si>
  <si>
    <r>
      <rPr>
        <sz val="12"/>
        <color rgb="FF010000"/>
        <rFont val="Times New Roman"/>
        <family val="1"/>
      </rPr>
      <t>HZK8401TW4</t>
    </r>
  </si>
  <si>
    <r>
      <rPr>
        <sz val="12"/>
        <color rgb="FF010000"/>
        <rFont val="Times New Roman"/>
        <family val="1"/>
      </rPr>
      <t>Cangshan</t>
    </r>
  </si>
  <si>
    <r>
      <rPr>
        <sz val="12"/>
        <color rgb="FF010000"/>
        <rFont val="Times New Roman"/>
        <family val="1"/>
      </rPr>
      <t>Csh2</t>
    </r>
  </si>
  <si>
    <r>
      <rPr>
        <sz val="12"/>
        <color rgb="FF010000"/>
        <rFont val="Times New Roman"/>
        <family val="1"/>
      </rPr>
      <t>Csh5</t>
    </r>
  </si>
  <si>
    <r>
      <rPr>
        <sz val="12"/>
        <color rgb="FF010000"/>
        <rFont val="Times New Roman"/>
        <family val="1"/>
      </rPr>
      <t>Csh6</t>
    </r>
  </si>
  <si>
    <r>
      <rPr>
        <sz val="12"/>
        <color rgb="FF010000"/>
        <rFont val="Times New Roman"/>
        <family val="1"/>
      </rPr>
      <t>Csh7</t>
    </r>
  </si>
  <si>
    <r>
      <rPr>
        <sz val="12"/>
        <color rgb="FF010000"/>
        <rFont val="Times New Roman"/>
        <family val="1"/>
      </rPr>
      <t>Jiaojia</t>
    </r>
  </si>
  <si>
    <r>
      <rPr>
        <sz val="12"/>
        <color rgb="FF010000"/>
        <rFont val="Times New Roman"/>
        <family val="1"/>
      </rPr>
      <t>JJ-190-10</t>
    </r>
  </si>
  <si>
    <r>
      <rPr>
        <sz val="12"/>
        <color rgb="FF010000"/>
        <rFont val="Times New Roman"/>
        <family val="1"/>
      </rPr>
      <t>JJ-190-13</t>
    </r>
  </si>
  <si>
    <r>
      <rPr>
        <sz val="12"/>
        <color rgb="FF010000"/>
        <rFont val="Times New Roman"/>
        <family val="1"/>
      </rPr>
      <t>JJ-190-14</t>
    </r>
  </si>
  <si>
    <r>
      <rPr>
        <sz val="12"/>
        <color rgb="FF010000"/>
        <rFont val="Times New Roman"/>
        <family val="1"/>
      </rPr>
      <t>Jjia3</t>
    </r>
  </si>
  <si>
    <r>
      <rPr>
        <sz val="12"/>
        <color rgb="FF010000"/>
        <rFont val="Times New Roman"/>
        <family val="1"/>
      </rPr>
      <t>Zhaodaoshan</t>
    </r>
  </si>
  <si>
    <r>
      <rPr>
        <sz val="12"/>
        <color rgb="FF010000"/>
        <rFont val="Times New Roman"/>
        <family val="1"/>
      </rPr>
      <t>Zk16-3-1</t>
    </r>
  </si>
  <si>
    <r>
      <rPr>
        <sz val="12"/>
        <color rgb="FF010000"/>
        <rFont val="Times New Roman"/>
        <family val="1"/>
      </rPr>
      <t>Zk16-3-5</t>
    </r>
  </si>
  <si>
    <r>
      <rPr>
        <sz val="12"/>
        <color rgb="FF010000"/>
        <rFont val="Times New Roman"/>
        <family val="1"/>
      </rPr>
      <t>Zk80-2-1</t>
    </r>
  </si>
  <si>
    <r>
      <rPr>
        <sz val="12"/>
        <color rgb="FF010000"/>
        <rFont val="Times New Roman"/>
        <family val="1"/>
      </rPr>
      <t>Zk120-1-1</t>
    </r>
  </si>
  <si>
    <r>
      <rPr>
        <sz val="12"/>
        <color rgb="FF010000"/>
        <rFont val="Times New Roman"/>
        <family val="1"/>
      </rPr>
      <t>JQD-785-3</t>
    </r>
  </si>
  <si>
    <r>
      <rPr>
        <sz val="12"/>
        <color rgb="FF010000"/>
        <rFont val="Times New Roman"/>
        <family val="1"/>
      </rPr>
      <t>JQD-635-01</t>
    </r>
  </si>
  <si>
    <r>
      <rPr>
        <sz val="12"/>
        <color rgb="FF010000"/>
        <rFont val="Times New Roman"/>
        <family val="1"/>
      </rPr>
      <t>JQD-B10</t>
    </r>
  </si>
  <si>
    <r>
      <rPr>
        <sz val="12"/>
        <color rgb="FF010000"/>
        <rFont val="Times New Roman"/>
        <family val="1"/>
      </rPr>
      <t>YGZS115-14</t>
    </r>
  </si>
  <si>
    <r>
      <rPr>
        <sz val="12"/>
        <color rgb="FF010000"/>
        <rFont val="Times New Roman"/>
        <family val="1"/>
      </rPr>
      <t>YGZS75-2</t>
    </r>
  </si>
  <si>
    <r>
      <rPr>
        <sz val="12"/>
        <color rgb="FF010000"/>
        <rFont val="Times New Roman"/>
        <family val="1"/>
      </rPr>
      <t>YGZN80-30</t>
    </r>
  </si>
  <si>
    <r>
      <rPr>
        <sz val="12"/>
        <color rgb="FF231F20"/>
        <rFont val="Times New Roman"/>
        <family val="1"/>
      </rPr>
      <t>09 J93</t>
    </r>
  </si>
  <si>
    <r>
      <rPr>
        <sz val="12"/>
        <color rgb="FF231F20"/>
        <rFont val="Times New Roman"/>
        <family val="1"/>
      </rPr>
      <t>09 J69</t>
    </r>
  </si>
  <si>
    <r>
      <rPr>
        <sz val="12"/>
        <color rgb="FF231F20"/>
        <rFont val="Times New Roman"/>
        <family val="1"/>
      </rPr>
      <t>09XC55</t>
    </r>
  </si>
  <si>
    <r>
      <rPr>
        <sz val="12"/>
        <color rgb="FF231F20"/>
        <rFont val="Times New Roman"/>
        <family val="1"/>
      </rPr>
      <t>10XC09</t>
    </r>
  </si>
  <si>
    <r>
      <rPr>
        <sz val="12"/>
        <color rgb="FF231F20"/>
        <rFont val="Times New Roman"/>
        <family val="1"/>
      </rPr>
      <t>Z4963-62</t>
    </r>
  </si>
  <si>
    <r>
      <rPr>
        <sz val="12"/>
        <color rgb="FF231F20"/>
        <rFont val="Times New Roman"/>
        <family val="1"/>
      </rPr>
      <t>Z4963-52</t>
    </r>
  </si>
  <si>
    <r>
      <rPr>
        <sz val="12"/>
        <color rgb="FF231F20"/>
        <rFont val="Times New Roman"/>
        <family val="1"/>
      </rPr>
      <t>z480-11-4</t>
    </r>
  </si>
  <si>
    <r>
      <rPr>
        <sz val="12"/>
        <color rgb="FF231F20"/>
        <rFont val="Times New Roman"/>
        <family val="1"/>
      </rPr>
      <t>z4809-4</t>
    </r>
  </si>
  <si>
    <r>
      <rPr>
        <sz val="12"/>
        <color rgb="FF231F20"/>
        <rFont val="Times New Roman"/>
        <family val="1"/>
      </rPr>
      <t>z4965-105</t>
    </r>
  </si>
  <si>
    <r>
      <rPr>
        <sz val="12"/>
        <color rgb="FF231F20"/>
        <rFont val="Times New Roman"/>
        <family val="1"/>
      </rPr>
      <t>z4965-168</t>
    </r>
  </si>
  <si>
    <r>
      <rPr>
        <sz val="12"/>
        <color rgb="FF231F20"/>
        <rFont val="Times New Roman"/>
        <family val="1"/>
      </rPr>
      <t>z4965-190</t>
    </r>
  </si>
  <si>
    <r>
      <rPr>
        <sz val="12"/>
        <color rgb="FF231F20"/>
        <rFont val="Times New Roman"/>
        <family val="1"/>
      </rPr>
      <t>z4965-224</t>
    </r>
  </si>
  <si>
    <r>
      <rPr>
        <sz val="12"/>
        <color rgb="FF231F20"/>
        <rFont val="Times New Roman"/>
        <family val="1"/>
      </rPr>
      <t>z4966-24a</t>
    </r>
  </si>
  <si>
    <r>
      <rPr>
        <sz val="12"/>
        <color rgb="FF231F20"/>
        <rFont val="Times New Roman"/>
        <family val="1"/>
      </rPr>
      <t>z4966-76</t>
    </r>
  </si>
  <si>
    <r>
      <rPr>
        <sz val="12"/>
        <color rgb="FF231F20"/>
        <rFont val="Times New Roman"/>
        <family val="1"/>
      </rPr>
      <t>z4966-91</t>
    </r>
  </si>
  <si>
    <r>
      <rPr>
        <sz val="12"/>
        <color rgb="FF231F20"/>
        <rFont val="Times New Roman"/>
        <family val="1"/>
      </rPr>
      <t>YZY8</t>
    </r>
  </si>
  <si>
    <r>
      <rPr>
        <sz val="12"/>
        <color rgb="FF231F20"/>
        <rFont val="Times New Roman"/>
        <family val="1"/>
      </rPr>
      <t>YZY11</t>
    </r>
  </si>
  <si>
    <r>
      <rPr>
        <sz val="12"/>
        <color rgb="FF231F20"/>
        <rFont val="Times New Roman"/>
        <family val="1"/>
      </rPr>
      <t>YZY21</t>
    </r>
  </si>
  <si>
    <r>
      <rPr>
        <sz val="12"/>
        <color rgb="FF231F20"/>
        <rFont val="Times New Roman"/>
        <family val="1"/>
      </rPr>
      <t>YZY99</t>
    </r>
  </si>
  <si>
    <t>Table B2. Published Pb isotope data from igneous rocks, metamorphic rocks, and sulfide minerals in the North Heilongjiang Belt, NE China.</t>
  </si>
  <si>
    <r>
      <rPr>
        <b/>
        <vertAlign val="superscript"/>
        <sz val="12"/>
        <color theme="1"/>
        <rFont val="Times New Roman"/>
        <family val="1"/>
      </rPr>
      <t>3</t>
    </r>
    <r>
      <rPr>
        <b/>
        <sz val="12"/>
        <color theme="1"/>
        <rFont val="Times New Roman"/>
        <family val="1"/>
      </rPr>
      <t>He</t>
    </r>
  </si>
  <si>
    <r>
      <rPr>
        <b/>
        <vertAlign val="superscript"/>
        <sz val="12"/>
        <rFont val="Times New Roman"/>
        <family val="1"/>
      </rPr>
      <t>4</t>
    </r>
    <r>
      <rPr>
        <b/>
        <sz val="12"/>
        <rFont val="Times New Roman"/>
        <family val="1"/>
      </rPr>
      <t>He</t>
    </r>
  </si>
  <si>
    <r>
      <rPr>
        <b/>
        <vertAlign val="superscript"/>
        <sz val="12"/>
        <rFont val="Times New Roman"/>
        <family val="1"/>
      </rPr>
      <t>20</t>
    </r>
    <r>
      <rPr>
        <b/>
        <sz val="12"/>
        <rFont val="Times New Roman"/>
        <family val="1"/>
      </rPr>
      <t>Ne</t>
    </r>
  </si>
  <si>
    <r>
      <rPr>
        <b/>
        <vertAlign val="superscript"/>
        <sz val="12"/>
        <rFont val="Times New Roman"/>
        <family val="1"/>
      </rPr>
      <t>21</t>
    </r>
    <r>
      <rPr>
        <b/>
        <sz val="12"/>
        <rFont val="Times New Roman"/>
        <family val="1"/>
      </rPr>
      <t>Ne</t>
    </r>
  </si>
  <si>
    <r>
      <rPr>
        <b/>
        <vertAlign val="superscript"/>
        <sz val="12"/>
        <rFont val="Times New Roman"/>
        <family val="1"/>
      </rPr>
      <t>22</t>
    </r>
    <r>
      <rPr>
        <b/>
        <sz val="12"/>
        <rFont val="Times New Roman"/>
        <family val="1"/>
      </rPr>
      <t>Ne</t>
    </r>
  </si>
  <si>
    <r>
      <rPr>
        <b/>
        <vertAlign val="superscript"/>
        <sz val="12"/>
        <rFont val="Times New Roman"/>
        <family val="1"/>
      </rPr>
      <t>36</t>
    </r>
    <r>
      <rPr>
        <b/>
        <sz val="12"/>
        <rFont val="Times New Roman"/>
        <family val="1"/>
      </rPr>
      <t>Ar</t>
    </r>
  </si>
  <si>
    <r>
      <rPr>
        <b/>
        <vertAlign val="superscript"/>
        <sz val="12"/>
        <rFont val="Times New Roman"/>
        <family val="1"/>
      </rPr>
      <t>38</t>
    </r>
    <r>
      <rPr>
        <b/>
        <sz val="12"/>
        <rFont val="Times New Roman"/>
        <family val="1"/>
      </rPr>
      <t>Ar</t>
    </r>
  </si>
  <si>
    <r>
      <rPr>
        <b/>
        <vertAlign val="superscript"/>
        <sz val="12"/>
        <rFont val="Times New Roman"/>
        <family val="1"/>
      </rPr>
      <t>38</t>
    </r>
    <r>
      <rPr>
        <b/>
        <sz val="12"/>
        <rFont val="Times New Roman"/>
        <family val="1"/>
      </rPr>
      <t>Ar/</t>
    </r>
    <r>
      <rPr>
        <b/>
        <vertAlign val="superscript"/>
        <sz val="12"/>
        <rFont val="Times New Roman"/>
        <family val="1"/>
      </rPr>
      <t>36</t>
    </r>
    <r>
      <rPr>
        <b/>
        <sz val="12"/>
        <rFont val="Times New Roman"/>
        <family val="1"/>
      </rPr>
      <t>Ar</t>
    </r>
  </si>
  <si>
    <r>
      <rPr>
        <b/>
        <vertAlign val="superscript"/>
        <sz val="12"/>
        <rFont val="Times New Roman"/>
        <family val="1"/>
      </rPr>
      <t>20</t>
    </r>
    <r>
      <rPr>
        <b/>
        <sz val="12"/>
        <rFont val="Times New Roman"/>
        <family val="1"/>
      </rPr>
      <t>Ne/</t>
    </r>
    <r>
      <rPr>
        <b/>
        <vertAlign val="superscript"/>
        <sz val="12"/>
        <rFont val="Times New Roman"/>
        <family val="1"/>
      </rPr>
      <t>4</t>
    </r>
    <r>
      <rPr>
        <b/>
        <sz val="12"/>
        <rFont val="Times New Roman"/>
        <family val="1"/>
      </rPr>
      <t>He</t>
    </r>
  </si>
  <si>
    <t>130CM23-15</t>
  </si>
  <si>
    <t>TJG-006</t>
  </si>
  <si>
    <t>TJG-011</t>
  </si>
  <si>
    <t>TJG-015</t>
  </si>
  <si>
    <t>175-24-188.3</t>
  </si>
  <si>
    <t>Dong'an</t>
  </si>
  <si>
    <t>Table B1. Detailed homogenization temperature and salinity of fluid inclusions from Sandaowanzi, Yongxin, Dong’an, and Tuanjiegou in the North Heilongjiang Belt, NE China.</t>
  </si>
  <si>
    <r>
      <t>R/R</t>
    </r>
    <r>
      <rPr>
        <b/>
        <vertAlign val="subscript"/>
        <sz val="12"/>
        <color theme="1"/>
        <rFont val="Times New Roman"/>
        <family val="1"/>
      </rPr>
      <t>A</t>
    </r>
  </si>
  <si>
    <t>IV</t>
  </si>
  <si>
    <r>
      <rPr>
        <b/>
        <vertAlign val="superscript"/>
        <sz val="12"/>
        <rFont val="Times New Roman"/>
        <family val="1"/>
      </rPr>
      <t>40</t>
    </r>
    <r>
      <rPr>
        <b/>
        <sz val="12"/>
        <rFont val="Times New Roman"/>
        <family val="1"/>
      </rPr>
      <t>Ar</t>
    </r>
  </si>
  <si>
    <r>
      <rPr>
        <b/>
        <vertAlign val="superscript"/>
        <sz val="12"/>
        <rFont val="Times New Roman"/>
        <family val="1"/>
      </rPr>
      <t>3</t>
    </r>
    <r>
      <rPr>
        <b/>
        <sz val="12"/>
        <rFont val="Times New Roman"/>
        <family val="1"/>
      </rPr>
      <t>He/</t>
    </r>
    <r>
      <rPr>
        <b/>
        <vertAlign val="superscript"/>
        <sz val="12"/>
        <rFont val="Times New Roman"/>
        <family val="1"/>
      </rPr>
      <t>36</t>
    </r>
    <r>
      <rPr>
        <b/>
        <sz val="12"/>
        <rFont val="Times New Roman"/>
        <family val="1"/>
      </rPr>
      <t>Ar</t>
    </r>
  </si>
  <si>
    <r>
      <rPr>
        <b/>
        <vertAlign val="superscript"/>
        <sz val="12"/>
        <rFont val="Times New Roman"/>
        <family val="1"/>
      </rPr>
      <t>4</t>
    </r>
    <r>
      <rPr>
        <b/>
        <sz val="12"/>
        <rFont val="Times New Roman"/>
        <family val="1"/>
      </rPr>
      <t>He/</t>
    </r>
    <r>
      <rPr>
        <b/>
        <vertAlign val="superscript"/>
        <sz val="12"/>
        <rFont val="Times New Roman"/>
        <family val="1"/>
      </rPr>
      <t>36</t>
    </r>
    <r>
      <rPr>
        <b/>
        <sz val="12"/>
        <rFont val="Times New Roman"/>
        <family val="1"/>
      </rPr>
      <t>Ar</t>
    </r>
  </si>
  <si>
    <r>
      <rPr>
        <b/>
        <vertAlign val="superscript"/>
        <sz val="12"/>
        <rFont val="Times New Roman"/>
        <family val="1"/>
      </rPr>
      <t>36</t>
    </r>
    <r>
      <rPr>
        <b/>
        <sz val="12"/>
        <rFont val="Times New Roman"/>
        <family val="1"/>
      </rPr>
      <t>Ar/</t>
    </r>
    <r>
      <rPr>
        <b/>
        <vertAlign val="superscript"/>
        <sz val="12"/>
        <rFont val="Times New Roman"/>
        <family val="1"/>
      </rPr>
      <t>4</t>
    </r>
    <r>
      <rPr>
        <b/>
        <sz val="12"/>
        <rFont val="Times New Roman"/>
        <family val="1"/>
      </rPr>
      <t>He</t>
    </r>
  </si>
  <si>
    <r>
      <rPr>
        <b/>
        <vertAlign val="superscript"/>
        <sz val="12"/>
        <rFont val="Times New Roman"/>
        <family val="1"/>
      </rPr>
      <t>20</t>
    </r>
    <r>
      <rPr>
        <b/>
        <sz val="12"/>
        <rFont val="Times New Roman"/>
        <family val="1"/>
      </rPr>
      <t>Ne/</t>
    </r>
    <r>
      <rPr>
        <b/>
        <vertAlign val="superscript"/>
        <sz val="12"/>
        <rFont val="Times New Roman"/>
        <family val="1"/>
      </rPr>
      <t>22</t>
    </r>
    <r>
      <rPr>
        <b/>
        <sz val="12"/>
        <rFont val="Times New Roman"/>
        <family val="1"/>
      </rPr>
      <t>Ne</t>
    </r>
  </si>
  <si>
    <r>
      <rPr>
        <b/>
        <vertAlign val="superscript"/>
        <sz val="12"/>
        <rFont val="Times New Roman"/>
        <family val="1"/>
      </rPr>
      <t>21</t>
    </r>
    <r>
      <rPr>
        <b/>
        <sz val="12"/>
        <rFont val="Times New Roman"/>
        <family val="1"/>
      </rPr>
      <t>Ne/</t>
    </r>
    <r>
      <rPr>
        <b/>
        <vertAlign val="superscript"/>
        <sz val="12"/>
        <rFont val="Times New Roman"/>
        <family val="1"/>
      </rPr>
      <t>22</t>
    </r>
    <r>
      <rPr>
        <b/>
        <sz val="12"/>
        <rFont val="Times New Roman"/>
        <family val="1"/>
      </rPr>
      <t>Ne</t>
    </r>
  </si>
  <si>
    <r>
      <rPr>
        <b/>
        <vertAlign val="superscript"/>
        <sz val="12"/>
        <rFont val="Times New Roman"/>
        <family val="1"/>
      </rPr>
      <t>40</t>
    </r>
    <r>
      <rPr>
        <b/>
        <sz val="12"/>
        <rFont val="Times New Roman"/>
        <family val="1"/>
      </rPr>
      <t>Ar/</t>
    </r>
    <r>
      <rPr>
        <b/>
        <vertAlign val="superscript"/>
        <sz val="12"/>
        <rFont val="Times New Roman"/>
        <family val="1"/>
      </rPr>
      <t>36</t>
    </r>
    <r>
      <rPr>
        <b/>
        <sz val="12"/>
        <rFont val="Times New Roman"/>
        <family val="1"/>
      </rPr>
      <t>Ar</t>
    </r>
  </si>
  <si>
    <r>
      <rPr>
        <b/>
        <vertAlign val="superscript"/>
        <sz val="12"/>
        <rFont val="Times New Roman"/>
        <family val="1"/>
      </rPr>
      <t>3</t>
    </r>
    <r>
      <rPr>
        <b/>
        <sz val="12"/>
        <rFont val="Times New Roman"/>
        <family val="1"/>
      </rPr>
      <t>He/</t>
    </r>
    <r>
      <rPr>
        <b/>
        <vertAlign val="superscript"/>
        <sz val="12"/>
        <rFont val="Times New Roman"/>
        <family val="1"/>
      </rPr>
      <t>4</t>
    </r>
    <r>
      <rPr>
        <b/>
        <sz val="12"/>
        <rFont val="Times New Roman"/>
        <family val="1"/>
      </rPr>
      <t>He</t>
    </r>
  </si>
  <si>
    <r>
      <t>R/R</t>
    </r>
    <r>
      <rPr>
        <b/>
        <vertAlign val="subscript"/>
        <sz val="12"/>
        <rFont val="Times New Roman"/>
        <family val="1"/>
      </rPr>
      <t>A</t>
    </r>
  </si>
  <si>
    <t>Han et al. 2004</t>
  </si>
  <si>
    <t>Du 1988</t>
  </si>
  <si>
    <t>Zheng 2012</t>
  </si>
  <si>
    <t>Li 2018</t>
  </si>
  <si>
    <t>Zhang et al. 2014</t>
  </si>
  <si>
    <t>Gao et al. 2017a</t>
  </si>
  <si>
    <t>Zhai ei al. 2018</t>
  </si>
  <si>
    <t>Deng et al. 2018</t>
  </si>
  <si>
    <t>Wang et al. 2016</t>
  </si>
  <si>
    <t>Zhang et al. 2019</t>
  </si>
  <si>
    <t>Zheng et al. 2013</t>
  </si>
  <si>
    <t>Wang et al. 2017</t>
  </si>
  <si>
    <t>Basu et al. 1991</t>
  </si>
  <si>
    <t>Zhang et al. 1995</t>
  </si>
  <si>
    <t>Zou et al. 2003</t>
  </si>
  <si>
    <t>Rasskazov et al. 2011</t>
  </si>
  <si>
    <t>Ma et al. 2018</t>
  </si>
  <si>
    <t>Hao et al. 2020</t>
  </si>
  <si>
    <t>Liu et al. 2017</t>
  </si>
  <si>
    <t>Hu 2015</t>
  </si>
  <si>
    <t>Chen et al. 2017</t>
  </si>
  <si>
    <t>Zhang et al. 2017</t>
  </si>
  <si>
    <t>Gao et al. 2018</t>
  </si>
  <si>
    <t>Li 2011</t>
  </si>
  <si>
    <t>Han 2013</t>
  </si>
  <si>
    <t>Zhao et al. 2020</t>
  </si>
  <si>
    <t>Hao et al. 2016</t>
  </si>
  <si>
    <t>Liu et al. 2020</t>
  </si>
  <si>
    <t>Gao 2017</t>
  </si>
  <si>
    <t>Gao et al. 2021</t>
  </si>
  <si>
    <t>Zhi 2015</t>
  </si>
  <si>
    <t>Kim et al. 2012</t>
  </si>
  <si>
    <t>Zhai et al. 2015</t>
  </si>
  <si>
    <t>Yu et al. 2012</t>
  </si>
  <si>
    <t>Li et al. 2020</t>
  </si>
  <si>
    <t>He et al. 2023</t>
  </si>
  <si>
    <t>Sun et al. 2008</t>
  </si>
  <si>
    <t>Yu et al. 2017</t>
  </si>
  <si>
    <t>Zhao et al. 2017</t>
  </si>
  <si>
    <t>Zeng et al. 2014</t>
  </si>
  <si>
    <t>Mao et al. 2003</t>
  </si>
  <si>
    <t>Bai et al. 2019</t>
  </si>
  <si>
    <t>Shen et al. 2020</t>
  </si>
  <si>
    <t>Wang et al. 2021</t>
  </si>
  <si>
    <t>Shi et al. 2021</t>
  </si>
  <si>
    <t>Sun et al. 2006</t>
  </si>
  <si>
    <t>Zhen et al. 2020</t>
  </si>
  <si>
    <t>Wang et al. 2003</t>
  </si>
  <si>
    <t>Feng et al. 2019</t>
  </si>
  <si>
    <t>Liu et al. 2019</t>
  </si>
  <si>
    <t>Zhang et al. 2022b</t>
  </si>
  <si>
    <t>Han et al. 2019</t>
  </si>
  <si>
    <t>Mao et al. 2005</t>
  </si>
  <si>
    <t>Zhang 2010</t>
  </si>
  <si>
    <t>Chen 2010</t>
  </si>
  <si>
    <t>Zhou 2010</t>
  </si>
  <si>
    <t>Meng et al. 2020</t>
  </si>
  <si>
    <t>Tan et al. 2018</t>
  </si>
  <si>
    <t>Zhang et al. 2008</t>
  </si>
  <si>
    <t>Mao et al. 2020</t>
  </si>
  <si>
    <t>Liu et al. 2014</t>
  </si>
  <si>
    <t>Hu et al. 2007</t>
  </si>
  <si>
    <t>Du et al. 2019</t>
  </si>
  <si>
    <t>Zhang et al. 2012</t>
  </si>
  <si>
    <t>Wang et al. 2005</t>
  </si>
  <si>
    <t>Wang et al. 2018</t>
  </si>
  <si>
    <t>Li et al. 2012a</t>
  </si>
  <si>
    <t>Chang et al. 2022</t>
  </si>
  <si>
    <t>Tan et al. 2022</t>
  </si>
  <si>
    <t>Li et al. 2012b</t>
  </si>
  <si>
    <t>Wu et al. 2018</t>
  </si>
  <si>
    <t>Zhang et al. 2019a</t>
  </si>
  <si>
    <t>Zhang et al. 2022a</t>
  </si>
  <si>
    <t>Liu et al. 2021a</t>
  </si>
  <si>
    <t>Liu et al. 2021b</t>
  </si>
  <si>
    <t>Mao J, Li Y, Goldfarb R, He Y and Zaw K (2003) Fluid inclusion and noble gas studies of the Dongping gold deposit, Hebei Province, China: A mantle connection for mineralization? Economic Geology 98: 517-534.</t>
  </si>
  <si>
    <t>Yu YX, Xu H, Wu XK, Yang LJ, Tian Z, Gao S and Wang QS (2012) Characteristics of the Au-Ag-Te minerals and its ore-forming fluids in Sandaowanzi gold deposit, Heilongjiang Province. Acta Petrologica Sinica 28: 345-356 (in Chinese with English abstract).</t>
  </si>
  <si>
    <t>Zhai DG, Liu JJ, Edward MR and Wang JP (2015) Geochronological and He-Ar-S isotopic constraints on the origin of the Sandaowanzi gold-telluride deposit, northeastern China. Lithos 212: 338-352.</t>
  </si>
  <si>
    <r>
      <rPr>
        <b/>
        <vertAlign val="superscript"/>
        <sz val="12"/>
        <rFont val="Times New Roman"/>
        <family val="1"/>
      </rPr>
      <t>4</t>
    </r>
    <r>
      <rPr>
        <b/>
        <sz val="12"/>
        <rFont val="Times New Roman"/>
        <family val="1"/>
      </rPr>
      <t>He/</t>
    </r>
    <r>
      <rPr>
        <b/>
        <vertAlign val="superscript"/>
        <sz val="12"/>
        <rFont val="Times New Roman"/>
        <family val="1"/>
      </rPr>
      <t>20</t>
    </r>
    <r>
      <rPr>
        <b/>
        <sz val="12"/>
        <rFont val="Times New Roman"/>
        <family val="1"/>
      </rPr>
      <t>Ne</t>
    </r>
  </si>
  <si>
    <r>
      <t xml:space="preserve">Basu AR, Wang JW, Huang WK, Xie GH and Tatsumoto M (1991) Major element, REE, and Pb, Nd and Sr isotopic geochemistry of Cenozoic volcanic rocks of east-ern China: implications for their origin from suboceanic-type mantle reservoirs. </t>
    </r>
    <r>
      <rPr>
        <sz val="12"/>
        <color rgb="FF000000"/>
        <rFont val="Times New Roman"/>
        <family val="1"/>
      </rPr>
      <t xml:space="preserve">Earth and Planetary Science Letters </t>
    </r>
    <r>
      <rPr>
        <sz val="12"/>
        <color theme="1"/>
        <rFont val="Times New Roman"/>
        <family val="1"/>
      </rPr>
      <t>105: 149-169.</t>
    </r>
  </si>
  <si>
    <t>Chen X, Liu JJ, Zhang DH, Zhang QB, Yang SS, Li YC and Cao Q (2017) Re-Os dating of molybdenites and S-Pb isotopic characteristics of the Cuihongshan iron polymetallic deposit, Heilongjiang Province. Acta Petrologica Sinica 33: 529-544 (in Chinese with English abstract).</t>
  </si>
  <si>
    <t>Deng K, Li Q, Chen Y, Zhang C, Zhu X and Xu Q (2018) Geochronology, geochemistry and Sr-Nd-Pb-Hf isotopes of the Early Jurassic granodiorite from the Sankuanggou intrusion, Heilongjiang Province, Northeastern China: Petrogenesis and geodynamic implications. Lithos 296: 113-128.</t>
  </si>
  <si>
    <t>Du Q (1988) Geology of Duobaoshan porphyry copper deposit Geological Publishing House, Beijing, pp 1-386 (in Chinese with English abstract).</t>
  </si>
  <si>
    <t>Gao S, Xu H, Quan SL, Zang YQ and Wang T (2018) Geology, hydrothermal fluids, H-O-S-Pb isotopes, and Rb-Sr geochronology of the Daxintun orogenic gold deposit in Heilongjiang province, NE China. Ore Geology Reviews 92: 569-587.</t>
  </si>
  <si>
    <t>Gao S, Xu H, Zang YQ, Yang LJ, Yang B and Wang T (2017a) Late Mesozoic magmatism and metallogeny in NE China: The Sandaowanzi-Beidagou example. International Geology Review 59: 1413-1438.</t>
  </si>
  <si>
    <t>Han S (2013) Magmatic fluids and gold mineralization of the late Mesozoic epithermal gold system in northern Lesser Xing’an Range, NE China. PhD thesis, Changchun, China, Jilin University, pp 47-50 (in Chinese with English abstract).</t>
  </si>
  <si>
    <r>
      <t xml:space="preserve">Han Z (2004) The metallogenic series and evolution of metal and non-metal ore deposits in Heilongjiang Province. </t>
    </r>
    <r>
      <rPr>
        <sz val="12"/>
        <color theme="1"/>
        <rFont val="Times New Roman"/>
        <family val="1"/>
      </rPr>
      <t>Geological Publishing House, Beijing, pp 1-241 (in Chinese with English abstract).</t>
    </r>
  </si>
  <si>
    <t>Hao B, Deng J, Bagas L, Ge L, Nie F, Turner S and Qing M (2016) The Gaosongshan epithermal gold deposit in the Lesser Hinggan Range of the Heilongjiang Province, NE China: implications for Early Cretaceous mineralization. Ore Geology Reviews 73: 179-197.</t>
  </si>
  <si>
    <t>Hao Y, Ren Y, Yang Q, Sun Z, Ma Y and Lai K (2020) Fluid and ore sources of the tungsten mineralization in the Yangbishan iron-tungsten deposit, Heilongjiang Province, North-eastern China: Constraints from fluid inclusions, sulfide S-Pb isotopes and scheelite C-H-O-Sm-Nd isotopes. Geological Journal 55: 3957-3976.</t>
  </si>
  <si>
    <t>Hu XL (2015) Mineralization and magmatism of the porphyry Cu and Mo deposits in the northern Great Xing’an and Lesser Xing’an Ranges. PhD thesis, China University of Geosciences (Wuhan), pp 1-137 (in Chinese with English abstract).</t>
  </si>
  <si>
    <r>
      <t xml:space="preserve">Li D (2011) Ore genesis and exploration implication of the Sankuanggou copper polymetallic deposit in Heilongjiang Province, NE China. </t>
    </r>
    <r>
      <rPr>
        <sz val="12"/>
        <color theme="1"/>
        <rFont val="Times New Roman"/>
        <family val="1"/>
      </rPr>
      <t>PhD thesis, China University of Geosciences (Beijing), pp 1-138 (in Chinese with English abstract).</t>
    </r>
  </si>
  <si>
    <t>Liu J, Li Y, Zhou ZH and Ouyang HG (2017) The Ordovician igneous rocks with high Sr/Y at the Tongshan porphyry copper deposit, satellite of the Duobaoshan deposit, and their metallogenic role. Ore Geology Reviews 86: 600-614.</t>
  </si>
  <si>
    <t>Liu Y, Chu X, Sun J, Han J, Ren L, Gu A, Zhao K and Zhao C (2020) Early Cretaceous bimodal magmatism related epithermal mineralization: A case study of the Gaosongshan gold deposit in the northern Lesser Xing’an Range, NE China. Ore Geology Reviews 21: 103563.</t>
  </si>
  <si>
    <t>Ma YP, Ren YS, Hao YJ, Lai K, Zhao HL and Liu J (2018) Ore genesis and material source of scheelite mineralization of Yangbishan iron-tungsten deposit in Heilongjiang Province, NE China. Journal Jilin University Earth Science Edition 48: 105-117 (in Chinese with English abstract).</t>
  </si>
  <si>
    <t>Rasskazov SV, Chuvashova IS, Liu Y, Meng F, Yasnygina TA, Fefelov NN and Saranina EV (2011) Proportions of lithospheric and asthenospheric components in Late Cenozoic K and K-Na lavas in Heilongjiang Province, Northeastern China. Petrology 19: 568-600.</t>
  </si>
  <si>
    <t>Wang XJ, Chen LH, Hofmann AW, Mao FG, Liu JQ, Zhong Y, Xie LW and Yang YH (2017) Mantle transition zone-derived EM1 component beneath NE China: Geochemical evidence from Cenozoic potassic basalts. Earth and Planetary Science Letters 465: 16-28.</t>
  </si>
  <si>
    <t>Wang Y, Zeng Q, Zhou L, Chu S and Guo Y (2016) The sources of ore-forming material in the low-sulfidation epithermal Wulaga gold deposit, NE China: Constraints from S, Pb isotopes and REE pattern. Ore Geology Reviews 76: 140-151.</t>
  </si>
  <si>
    <t>Zhai DG, Williams-Jones AE, Liu JJ, Tombros SF and Cook NJ (2018) Mineralogical, fluid inclusion and multiple isotope (H-O-S-Pb) constraints on the genesis of the Sandaowanzi epithermal Au-Ag-Te deposit, NE China. Economic Geology 113: 1359-1382.</t>
  </si>
  <si>
    <t>Zhang LL, Liu C, Zhou S, Sun K, Qiu RZ and Feng Y (2014) Characteristics of ore-bearing granites and ore-forming age of the Huojihe molybdenum deposit in Lesser Xing’an Range. Acta Petrologica Sinica 30: 3419-3431 (in Chinese with English abstract).</t>
  </si>
  <si>
    <t>Zhang M, Suddary P, Thompson RN, Thirlwall MF and Menzies MA (1995) Potassic volcanic rocks in NE China: Geochemical constraints on mantle source and magma genesis. Journal Petrology 36: 1275-1303.</t>
  </si>
  <si>
    <t>Zhang YM, Gu XX, Liu RP, Sun X, Li XL and Zheng L (2017) Geology, geochronology and geochemistry of the Gaogangshan Mo deposit: A newly discovered Permo-Triassic collision-type Mo mineralization in the Lesser Xing'an Range, NE China. Ore Geology Reviews 81: 672-688.</t>
  </si>
  <si>
    <t>Zhao Z, Sun J, Li G, Xu W, Lv C, Guo Y, Liu J and Zhang X (2020) Zircon U-Pb geochronology and Sr-Nd-Pb-Hf isotopic constraints on the timing and origin of the Early Cretaceous igneous rocks in the Yongxin gold deposit in the Lesser Xing'an Range, NE China. Geological Journal 55: 2684-2703.</t>
  </si>
  <si>
    <t>Zheng L, Gu XX, Zhang YM and Liu RP (2013) Isotopic geochemistry and its implication to the genesis of Gaosongshan epithermal gold deposit in Heilongjiang Province, China. Acta Mineralogica Sinica 33: 101-109 (in Chinese with English abstract).</t>
  </si>
  <si>
    <t>Zheng Q (2012) Geological characteristics and ore genesis of Zhengguang gold deposit in Heihe area, Heilongjiang Province. MSc thesis, Jilin University, Changchun, China, pp 1-45 (in Chinese with English abstract).</t>
  </si>
  <si>
    <t>Zou HB, Reid MR, Liu YS, Yao YP, Xu XS and Fan QC (2003) Constraints on the origin of historic potassic basalts from northeast China by U–Th disequilibrium data. Chemical Geology 200: 189-201.</t>
  </si>
  <si>
    <t>Gao S (2017) Study on Mesozoic gold metallogenic system, northern Heihe, Heilongjiang province. PhD thesis, Beijing, China, China University of Geosciences (Beijing), pp 1-196 (in Chinese with English abstract).</t>
  </si>
  <si>
    <t>Gao S, Hofstra AH, Zou X, Valley JW, Kitajima K, Marsh EE, Lowers HA, Adams DT, Qin K and Xu H (2021) Oxygen isotope evidence for input of magmatic fluids and precipitation of Au-Ag-tellurides in an otherwise ordinary adularia-sericite epithermal system in NE China. American Mineralogist 106: 2003-2019.</t>
  </si>
  <si>
    <t>Zhi Y (2015) Study on the mineralization tectonic setting and genesis of the Dong’an gold deposit, Lesser Khingan Range. MSc thesis, Jilin University, Changchun, China, pp 1-82 (in Chinese with English abstract).</t>
  </si>
  <si>
    <t>Bai Y, Zhu M, Zhang L, Huang K, Li W and Gao B (2019) Auriferous pyrite Re-Os geochronology and He-Ar isotopic compositions of the Jinchangyu Au deposit in the northern margin of the North China Craton. Ore Geology Reviews 111: 102948.</t>
  </si>
  <si>
    <t>Chang M, Liu J, Santosh M, Yin C, Zhai D, Wang D and Wu T (2022) Fluid evolution characteristics and ore genesis in the Jinqu Au deposit, Qinling Orogen, China: Implications for ore genesis. Ore Geology Reviews 147: 104966.</t>
  </si>
  <si>
    <t>Chen HY (2010) Genetic mineralogy and deep prospects of Jinqingding gold deposit in Rushan, East Shandong Province. MSc thesis. Beijing: China University of Geosciences (Beijing), pp 46-50 (in Chinese with English abstract).</t>
  </si>
  <si>
    <r>
      <t xml:space="preserve">Du F, Ji Y, Qi L and Ni C (2019) H-O, He-Ar and Sr-Nd-Pb isotopic constraints on the sources of ore-forming fluids and materials in the Xiadian gold deposit, Jiaodong. Geological Journal of China Universities 25: 686-696 </t>
    </r>
    <r>
      <rPr>
        <sz val="12"/>
        <color theme="1"/>
        <rFont val="Times New Roman"/>
        <family val="1"/>
      </rPr>
      <t>(in Chinese with English abstract).</t>
    </r>
  </si>
  <si>
    <t>Feng H, Shen P, Zhu R, Li C, Ma G and Pan H (2019) Geology and He-Ar-S-Pb isotope constraints on the genesis of the Sidaogou gold deposit in Liaodong Peninsula, northeastern North China Craton. Ore Geology Reviews 113: 103080.</t>
  </si>
  <si>
    <t>He J, Liu J, Li X, Wang X and Sun P (2023) Genesis of Tuanjiegou epithermal gold deposit in Heilongjiang province: Zircon U-Pb dating, element geochemistry and Hf-S-Pb-He isotopic evidence. Journal to Jilin University (Earth Science Edition) doi: 10.13278/j.cnki.jjuese.20210387 (in Chinese with English abstract).</t>
  </si>
  <si>
    <t>Hu H, Sun A, Niu S, Wang B and Li Y (2007) Helium and argon isotopic compositions of the Longquanzhan gold deposit in the Yishu fault zone and their geological implications. Chinese Journal of Geochemistry 26: 46-51.</t>
  </si>
  <si>
    <r>
      <t xml:space="preserve">Li CL, Li SR, Yuan MW, Du BY, Li WL, Alam M, Liu DY and Liu H (2020) Genesis of the Keluo Au deposit in the Nenjiang-Heihe tectonic melange belt, Heilongjiang Province: Evidence from chemical composition and pyrite He-Ar, S, Pb isotopes. Earth Science Frontiers 27: 99-115 </t>
    </r>
    <r>
      <rPr>
        <sz val="12"/>
        <color theme="1"/>
        <rFont val="Times New Roman"/>
        <family val="1"/>
      </rPr>
      <t>(in Chinese with English abstract).</t>
    </r>
  </si>
  <si>
    <t>Li JW, Bi SJ, Selby D, Chen L, Vasconcelos P, Thiede D, Zhou MF, Zhao XF, Li ZK and Qiu HN (2012a) Giant Mesozoic gold provinces related to the destruction of the North China craton. Earth and Planetary Science Letters 349-350: 26-37.</t>
  </si>
  <si>
    <t xml:space="preserve">Li JW, Li ZK, Zhou MF, Chen L, Bi SJ, Deng XD, Qiu HN, Cohen B, Selby D and Zhao XF (2012b) The Early Cretaceous Yangzhaiyu lode gold deposit, North China Craton: A link between craton reactivation and gold veining. Economic Geology 107: 43-79. </t>
  </si>
  <si>
    <t>Liu J, Wang Y, Hu Q, Wei R, Huang S, Sun Z and Hao J (2020) Ore genesis of the Fancha gold deposit, Xiaoqinling goldfield, southern margin of the North China Craton: Constraints from pyrite Re-Os geochronology and He-Ar, in-situ S-Pb isotopes. Ore Geology Reviews 119: 103373.</t>
  </si>
  <si>
    <t>Liu J, Zhang LJ, Wang SL, Li TG, Yang Y, Liu FX, Li SH and Duan C (2019) Formation of the Wulong gold deposit, Liaodong gold Province, NE China: Constraints from zircon U-Pb age, sericite Ar-Ar age, and H-O-S-He isotopes. Ore Geology Reviews 109:130-143.</t>
  </si>
  <si>
    <t>Liu XY, Tan J, He HY and Gan JR (2021) Origin of the Tudui-Shawang gold deposit, Jiaodong Peninsula, north China Craton: Constraints from fluid inclusion and H-O-He-Ar-S-Pb isotopic compositions. Ore Geology Reviews 133: 104125.</t>
  </si>
  <si>
    <t>Liu Y, Santosh M, Li SR and Guo P (2014) Stable isotope geochemistry and Re-Os ages of the Yinan gold deposit, Shandong Province, northeastern China. International Geology Review 56: 695-710.</t>
  </si>
  <si>
    <r>
      <t>Mao JW, Li XF, Zhang RH, Wang YT, Hao Y, Zhang ZH and Ling HF (2005) Mantle-derived fluid-related ore-forming system. Beijing: China Land Publishing House pp 95-120 (in Chinese)</t>
    </r>
    <r>
      <rPr>
        <sz val="12"/>
        <color rgb="FF222222"/>
        <rFont val="Times New Roman"/>
        <family val="1"/>
      </rPr>
      <t>.</t>
    </r>
  </si>
  <si>
    <r>
      <t xml:space="preserve">Meng LQ, Mao GZ, Liu XT, An PR, Cao MP, Wang XJ, He TL, Song LG and Dou YX (2020) Geochemical studies of the Nanxiaoyao gold deposit in central Yishu fault zone, Shandong province, Eastern China. Solid Earth Sciences 5: 69-80 </t>
    </r>
    <r>
      <rPr>
        <sz val="12"/>
        <color theme="1"/>
        <rFont val="Times New Roman"/>
        <family val="1"/>
      </rPr>
      <t>(in Chinese with English abstract)</t>
    </r>
    <r>
      <rPr>
        <sz val="12"/>
        <color rgb="FF222222"/>
        <rFont val="Times New Roman"/>
        <family val="1"/>
      </rPr>
      <t>.</t>
    </r>
  </si>
  <si>
    <t>Shen JF, Santosh M, Li SR, Li CP, Zhang JQ, Zhang SQ, Alam M, Wang YH and Xu KX (2020) He-Ar, S, Pb and O isotope geochemistry of the Dabaiyang gold deposit: Implications for the relationship between gold metallogeny and destruction of the North China Craton. Ore Geology Reviews 116: 103229.</t>
  </si>
  <si>
    <t>Shi K, Wang K, Wang R, Ma X, Sun L and Yang H (2021) Geological, fluid inclusion, and O-C-S-Pb-He-Ar isotopic constraints on the genesis of the Honghuagou lode gold deposit, northern North China Craton. Geochemistry 81: 125807.</t>
  </si>
  <si>
    <r>
      <t xml:space="preserve">Sun J, Zhao J, Chen J, Keisuke N, Hirochika S, Shen K, Men L and Chen L (2008) Ore-forming mechanism for the Xiaoxinancha Au-rich Cu deposit in Yanbian, Jilin Province, China: Evidence from noble gas isotope geochemistry of fluid inclusions in minerals. Science in China Series D: Earth Sciences 51: 216-228 </t>
    </r>
    <r>
      <rPr>
        <sz val="12"/>
        <color theme="1"/>
        <rFont val="Times New Roman"/>
        <family val="1"/>
      </rPr>
      <t>(in Chinese with English abstract)</t>
    </r>
    <r>
      <rPr>
        <sz val="12"/>
        <color rgb="FF222222"/>
        <rFont val="Times New Roman"/>
        <family val="1"/>
      </rPr>
      <t>.</t>
    </r>
  </si>
  <si>
    <r>
      <t xml:space="preserve">Sun JG, Zhao JK, Liu JM, Chen JQ, Chen L and Men LJ (2006) He-Ar isotopic geochemistry of fluid inclusions research of Jinchanggouliang gold deposit, Inner Mongolia. Mineral Deposits 25: 193-196 </t>
    </r>
    <r>
      <rPr>
        <sz val="12"/>
        <color theme="1"/>
        <rFont val="Times New Roman"/>
        <family val="1"/>
      </rPr>
      <t>(in Chinese with English abstract).</t>
    </r>
  </si>
  <si>
    <t>Tan J, Wei J, He H, Su F, Li Y, Fu L, Zhao S, Xiao G, Zhang F, Xu J and Liu Y (2018) Noble gases in pyrites from the Guocheng-Liaoshang gold belt in the Jiaodong province: Evidence for a mantle source of gold. Chemical Geology 480: 105-115.</t>
  </si>
  <si>
    <t>Tang W, Ye H, Wang C, Li X and Shi H (2022) Textures, trace elements, sulfur, lead and He-Ar isotope analyses of pyrite: Implications for ore-forming processes and the origin of the Shenjiayao gold deposit, southern margin of the North China Craton. Ore Geology Reviews 150: 105195.</t>
  </si>
  <si>
    <r>
      <t xml:space="preserve">Wang B, Niu S, Sun A and Li H (2003) The isotopic composition of noble gases in gold deposits and the source of ore-forming materials in the region of North Hebei, China. Chinese Journal of Geochemistry 22: 313-319 </t>
    </r>
    <r>
      <rPr>
        <sz val="12"/>
        <color theme="1"/>
        <rFont val="Times New Roman"/>
        <family val="1"/>
      </rPr>
      <t>(in Chinese with English abstract)</t>
    </r>
    <r>
      <rPr>
        <sz val="12"/>
        <color rgb="FF222222"/>
        <rFont val="Times New Roman"/>
        <family val="1"/>
      </rPr>
      <t>.</t>
    </r>
  </si>
  <si>
    <t>Wang D, Zhen S, Liu J, Carranza EJ, Wang J, Zha Z, Li Y and Bai H (2021) Mineral paragenesis and hydrothermal evolution of the Dabaiyang tellurium-gold deposit, Hebei Province, China: Constraints from fluid inclusions, H-O-He-Ar isotopes, and physicochemical conditions. Ore Geology Reviews 130: 103904.</t>
  </si>
  <si>
    <t>Wang L, Liu JJ, Zhai DG, Zhu WB and Meng XY (2018) Material sources and ore-forming process of the Lianzigou gold deposit in Xiaoqinling. Acta Geologica Sinica 92: 341-358 (in Chinese with English abstract).</t>
  </si>
  <si>
    <t>Wang YT, Ye HS, Ye AW, Li YG, Shuai Y, Zhang CQ and Dai JZ (2010) Re-Os age of molybdenite from the Majiawa Au-Mo deposit of quartz vein type in the north margin of the Xiaoqinling gold area and its implication for metallogeny. Earth Science Frontiers 17: 140-145 (in Chinese with English abstract).</t>
  </si>
  <si>
    <t>Wu LY, Hu RZ, Li XF, Stuart FM, Jiang GH, Qi YQ and Zhu JJ (2018) Mantle volatiles and heat contributions in high sulfidation epithermal deposit from the Zijinshan Cu-Au-Mo-Ag ore field, Fujian Province, China: Evidence from He and Ar isotopes. Chemical Geology 480: 58-65.</t>
  </si>
  <si>
    <t>Yu B, Zeng Q, Wang Y, He H and Su F (2017) The sources of ore-forming fluids from the Jinchang gold deposit, Heilongjiang province, NE China: Constraints from the He-Ar isotopic evidence. Resource Geology 67: 330-340.</t>
  </si>
  <si>
    <t>Zeng Q, Wang Z, He H, Wang Y, Zhang S and Liu J (2014) Multiple isotope composition (S, Pb, H, O, He, and Ar) and genetic implications for gold deposits in the Jiapigou gold belt, Northeast China. Mineralium Deposita 49: 145-64.</t>
  </si>
  <si>
    <t>Zhang C, Wang E, Bi Z, Han R, Shao J, Liu B, Chen J and Zeng N (2019a) Geochronology and isotope geochemistry studies of an epithermal gold deposit in the northern Lesser Khingan Range, NE China: The Gaosongshan example. Ore Geology Reviews 105: 356-374.</t>
  </si>
  <si>
    <t>Zhang P, Kou L, Zhao Y and Sha D (2022) Genesis of the Maoling gold deposit in the Liaodong Peninsula: Constraints from a combined fluid inclusion, C-H-O-S-Pb-He-Ar isotopic and geochronological studies. Geoscience Frontiers 13: 101379.</t>
  </si>
  <si>
    <t>Zhang P, Zhao Y, Kou L, Yang H, Sha D, Yang Z, Zhang J and Yu C (2022) Genesis of the Xinfang magmatic-hydrothermal gold deposit, Liaodong Peninsula, China: constraints from pyrite Re-Os isotopes, C, O, S, Pb, Si, He and Ar isotopes. Ore Geology Reviews 148: 105025.</t>
  </si>
  <si>
    <r>
      <t xml:space="preserve">Zhang X, Li SR and Lu J (2012) H-O, He-Ar isotopic compositions of fluid inclusions for tracing the source of ore-formation fluids of Jinchiling gold deposit, northwest Jiaodong area. Journal of Mineralogy and Petrology 32: 40-47 </t>
    </r>
    <r>
      <rPr>
        <sz val="12"/>
        <color theme="1"/>
        <rFont val="Times New Roman"/>
        <family val="1"/>
      </rPr>
      <t>(in Chinese with English abstract).</t>
    </r>
  </si>
  <si>
    <t>Zhang YQ (2010) Genetic mineralogy and deep prospects of Zhaodaoshan gold deposit in Muping, east Shandong province. MSc thesis. Beijing: China University of Geosciences (Beijing), pp 1-96 (in Chinese with English abstract).</t>
  </si>
  <si>
    <t>Zhao KQ, Sun JG, Li L, Men LJ, Nagao K and Chai P (2017) Origin and evolution of ore-forming fluids, and genesis of the Duhuangling and Jiusangou gold deposits in eastern Yanbian, northeast China. Canadian Journal of Earth Sciences 54: 393-408.</t>
  </si>
  <si>
    <t>Zhen S, Wang Q, Wang D, Carranza EJ, Liu J, Pang Z, Cheng Z, Xue J, Wang J and Zha Z (2020) Genesis of the Zhangquanzhuang gold deposit in the northern margin of North China Craton: Constraints from deposit geology and ore isotope geochemistry. Ore Geology Reviews 122: 103511.</t>
  </si>
  <si>
    <t>Zhou QF (2010) Genetic mineralogy and deep prospects of the Yinggezhuang gold deposit in Rushan County, Jiaodong. MSc thesis. Beijing: China University of Geosciences (Beijing), pp 1-97 (in Chinese with English abstract).</t>
  </si>
  <si>
    <t>Han Z, Yu X, Li S, Tian J, Wang Z, Yu X and Wang L (2019) He-Ar isotopic tracing of pyrite from ore-forming fluids of the Sanshandao Au deposit, Jiaodong Area. Acta Geologica Sinica-English Edition 93: 1797-1807.</t>
  </si>
  <si>
    <t>Kim KH, Lee S, Nagao K, Sumino H, Yang K and Lee JI (2012) He-Ar-H-O isotopic signatures in Au-Ag bearing ore fluids of the Sunshin epithermal gold-silver ore deposits, South Korea. Chemical Geology 320: 128-139.</t>
  </si>
  <si>
    <r>
      <t xml:space="preserve">Mao GZ, He TL, Xu QL, Yang FJ, Cao MP, An PR, Dou YX, Yu XW, Liu XT, Meng LQ and Song LG (2020) He-Ar isotope geochemical characteristics of ore-forming fluids for Panzijian gold deposit in Jiaodong area of Shandong, China. Journal of Earth Sciences and Environment 42: 188-198 </t>
    </r>
    <r>
      <rPr>
        <sz val="12"/>
        <color theme="1"/>
        <rFont val="Times New Roman"/>
        <family val="1"/>
      </rPr>
      <t>(in Chinese with English abstract)</t>
    </r>
    <r>
      <rPr>
        <sz val="12"/>
        <color rgb="FF222222"/>
        <rFont val="Times New Roman"/>
        <family val="1"/>
      </rPr>
      <t>.</t>
    </r>
  </si>
  <si>
    <t>Zhang L, Zhou X and Ding S (2008) Mantle-derived fluids involved in large-scale gold mineralization, Jiaodong district, China: Constraints provided by the He-Ar and H-O isotopic systems. International Geology Review 50: 472-482.</t>
  </si>
  <si>
    <t>Zhang P, Kou LL, Zhao Y, Bi ZW, Sha DM, Li ZM and Han RP (2019b) Fluid inclusions, HO, S, Pb, and noble gas isotope studies of the Baiyun gold deposit in the Qingchengzi ore field, NE China. Journal of Geochemical Exploration 200: 37-53.</t>
  </si>
  <si>
    <t>Andesitic tuff</t>
  </si>
  <si>
    <t>Vocanic rock</t>
  </si>
  <si>
    <t>Granodioritic porphyry</t>
  </si>
  <si>
    <t>Table B3. Published noble gas isotope data from epithermal and intursion-related Au deposits in China and South Korea.</t>
  </si>
  <si>
    <r>
      <rPr>
        <b/>
        <sz val="12"/>
        <color theme="1"/>
        <rFont val="Times New Roman"/>
        <family val="1"/>
      </rPr>
      <t>Appendix B: Fluid inclusion, Pb isotope, and noble gas isotope data for
“Lead and noble gas isotopic constraints on the origin of Te-bearing adularia-sericite epithermal Au-Ag deposits in a calc-alkaline magmatic arc, NE China”</t>
    </r>
    <r>
      <rPr>
        <sz val="12"/>
        <color theme="1"/>
        <rFont val="Times New Roman"/>
        <family val="1"/>
      </rPr>
      <t xml:space="preserve">
</t>
    </r>
    <r>
      <rPr>
        <b/>
        <sz val="12"/>
        <color theme="1"/>
        <rFont val="Times New Roman"/>
        <family val="1"/>
      </rPr>
      <t>Shen Gao</t>
    </r>
    <r>
      <rPr>
        <b/>
        <vertAlign val="superscript"/>
        <sz val="12"/>
        <color theme="1"/>
        <rFont val="Times New Roman"/>
        <family val="1"/>
      </rPr>
      <t>1, 2</t>
    </r>
    <r>
      <rPr>
        <b/>
        <sz val="12"/>
        <color theme="1"/>
        <rFont val="Times New Roman"/>
        <family val="1"/>
      </rPr>
      <t>, Albert H. Hofstra</t>
    </r>
    <r>
      <rPr>
        <b/>
        <vertAlign val="superscript"/>
        <sz val="12"/>
        <color theme="1"/>
        <rFont val="Times New Roman"/>
        <family val="1"/>
      </rPr>
      <t>3</t>
    </r>
    <r>
      <rPr>
        <b/>
        <sz val="12"/>
        <color theme="1"/>
        <rFont val="Times New Roman"/>
        <family val="1"/>
      </rPr>
      <t>, Kezhang Qin</t>
    </r>
    <r>
      <rPr>
        <b/>
        <vertAlign val="superscript"/>
        <sz val="12"/>
        <color theme="1"/>
        <rFont val="Times New Roman"/>
        <family val="1"/>
      </rPr>
      <t>2, 4</t>
    </r>
    <r>
      <rPr>
        <b/>
        <sz val="12"/>
        <color theme="1"/>
        <rFont val="Times New Roman"/>
        <family val="1"/>
      </rPr>
      <t>, Xinyu Zou</t>
    </r>
    <r>
      <rPr>
        <b/>
        <vertAlign val="superscript"/>
        <sz val="12"/>
        <color theme="1"/>
        <rFont val="Times New Roman"/>
        <family val="1"/>
      </rPr>
      <t>2</t>
    </r>
    <r>
      <rPr>
        <b/>
        <sz val="12"/>
        <color theme="1"/>
        <rFont val="Times New Roman"/>
        <family val="1"/>
      </rPr>
      <t>, Michael J. Pribil</t>
    </r>
    <r>
      <rPr>
        <b/>
        <vertAlign val="superscript"/>
        <sz val="12"/>
        <color theme="1"/>
        <rFont val="Times New Roman"/>
        <family val="1"/>
      </rPr>
      <t>3</t>
    </r>
    <r>
      <rPr>
        <b/>
        <sz val="12"/>
        <color theme="1"/>
        <rFont val="Times New Roman"/>
        <family val="1"/>
      </rPr>
      <t>, Andrew G. Hunt</t>
    </r>
    <r>
      <rPr>
        <b/>
        <vertAlign val="superscript"/>
        <sz val="12"/>
        <color theme="1"/>
        <rFont val="Times New Roman"/>
        <family val="1"/>
      </rPr>
      <t>3</t>
    </r>
    <r>
      <rPr>
        <b/>
        <sz val="12"/>
        <color theme="1"/>
        <rFont val="Times New Roman"/>
        <family val="1"/>
      </rPr>
      <t>, Andrew H. Manning</t>
    </r>
    <r>
      <rPr>
        <b/>
        <vertAlign val="superscript"/>
        <sz val="12"/>
        <color theme="1"/>
        <rFont val="Times New Roman"/>
        <family val="1"/>
      </rPr>
      <t>3</t>
    </r>
    <r>
      <rPr>
        <b/>
        <sz val="12"/>
        <color theme="1"/>
        <rFont val="Times New Roman"/>
        <family val="1"/>
      </rPr>
      <t>, Heather A. Lowers</t>
    </r>
    <r>
      <rPr>
        <b/>
        <vertAlign val="superscript"/>
        <sz val="12"/>
        <color theme="1"/>
        <rFont val="Times New Roman"/>
        <family val="1"/>
      </rPr>
      <t>3</t>
    </r>
    <r>
      <rPr>
        <b/>
        <sz val="12"/>
        <color theme="1"/>
        <rFont val="Times New Roman"/>
        <family val="1"/>
      </rPr>
      <t>, Hong Xu</t>
    </r>
    <r>
      <rPr>
        <b/>
        <vertAlign val="superscript"/>
        <sz val="12"/>
        <color theme="1"/>
        <rFont val="Times New Roman"/>
        <family val="1"/>
      </rPr>
      <t>1</t>
    </r>
    <r>
      <rPr>
        <sz val="12"/>
        <color theme="1"/>
        <rFont val="Times New Roman"/>
        <family val="1"/>
      </rPr>
      <t xml:space="preserve">
</t>
    </r>
    <r>
      <rPr>
        <vertAlign val="superscript"/>
        <sz val="12"/>
        <color theme="1"/>
        <rFont val="Times New Roman"/>
        <family val="1"/>
      </rPr>
      <t xml:space="preserve">1 </t>
    </r>
    <r>
      <rPr>
        <i/>
        <sz val="12"/>
        <color theme="1"/>
        <rFont val="Times New Roman"/>
        <family val="1"/>
      </rPr>
      <t>School of Earth Sciences and Resources, China University of Geosciences (Beijing), Beijing 100083, China</t>
    </r>
    <r>
      <rPr>
        <sz val="12"/>
        <color theme="1"/>
        <rFont val="Times New Roman"/>
        <family val="1"/>
      </rPr>
      <t xml:space="preserve">
</t>
    </r>
    <r>
      <rPr>
        <vertAlign val="superscript"/>
        <sz val="12"/>
        <color theme="1"/>
        <rFont val="Times New Roman"/>
        <family val="1"/>
      </rPr>
      <t xml:space="preserve">2 </t>
    </r>
    <r>
      <rPr>
        <i/>
        <sz val="12"/>
        <color theme="1"/>
        <rFont val="Times New Roman"/>
        <family val="1"/>
      </rPr>
      <t>Key Laboratory of Mineral Resources, Institute of Geology and Geophysics, Chinese Academy of Sciences, Beijing 100029, China</t>
    </r>
    <r>
      <rPr>
        <sz val="12"/>
        <color theme="1"/>
        <rFont val="Times New Roman"/>
        <family val="1"/>
      </rPr>
      <t xml:space="preserve">
</t>
    </r>
    <r>
      <rPr>
        <vertAlign val="superscript"/>
        <sz val="12"/>
        <color theme="1"/>
        <rFont val="Times New Roman"/>
        <family val="1"/>
      </rPr>
      <t xml:space="preserve">3 </t>
    </r>
    <r>
      <rPr>
        <i/>
        <sz val="12"/>
        <color theme="1"/>
        <rFont val="Times New Roman"/>
        <family val="1"/>
      </rPr>
      <t>U.S. Geological Survey, P.O. Box 25046, Denver, CO 80225, USA</t>
    </r>
    <r>
      <rPr>
        <sz val="12"/>
        <color theme="1"/>
        <rFont val="Times New Roman"/>
        <family val="1"/>
      </rPr>
      <t xml:space="preserve">
</t>
    </r>
    <r>
      <rPr>
        <vertAlign val="superscript"/>
        <sz val="12"/>
        <color theme="1"/>
        <rFont val="Times New Roman"/>
        <family val="1"/>
      </rPr>
      <t xml:space="preserve">4 </t>
    </r>
    <r>
      <rPr>
        <i/>
        <sz val="12"/>
        <color theme="1"/>
        <rFont val="Times New Roman"/>
        <family val="1"/>
      </rPr>
      <t>University of Chinese Academy of Sciences, Beijing 100049, China</t>
    </r>
    <r>
      <rPr>
        <sz val="12"/>
        <color theme="1"/>
        <rFont val="Times New Roman"/>
        <family val="1"/>
      </rPr>
      <t xml:space="preserve">
Any use of trade, firm, or product names is for descriptive purposes only and does not imply endorsement by the U.S. Government.
</t>
    </r>
    <r>
      <rPr>
        <b/>
        <sz val="12"/>
        <color theme="1"/>
        <rFont val="Times New Roman"/>
        <family val="1"/>
      </rPr>
      <t>Contents</t>
    </r>
    <r>
      <rPr>
        <sz val="12"/>
        <color theme="1"/>
        <rFont val="Times New Roman"/>
        <family val="1"/>
      </rPr>
      <t xml:space="preserve">
Table B1. Detailed homogenization temperature and salinity of fluid inclusions from Sandaowanzi, Yongxin, Dong’an, and Tuanjiegou in the North Heilongjiang Belt, NE China.
Table B2. Published Pb isotope data from igneous rocks, metamorphic rocks, and sulfide minerals in the North Heilongjiang Belt, NE China.
Table B3. Published noble gas isotope data from epithermal and intrusion-related Au deposits in China and South Korea.
American Mineralogist: October 2024 Online Materials AM-24-108552  (use tabs to navigate to other tables)</t>
    </r>
  </si>
  <si>
    <t>American Mineralogist: October 2024 Online Materials AM-24-108552  (use tabs to navigate to other tables)</t>
  </si>
  <si>
    <t xml:space="preserve">Gao et al.: The origin and evolution of Te in epithermal Au-Ag deposits </t>
  </si>
  <si>
    <t>Gao et al. 2017c</t>
  </si>
  <si>
    <t>Gao R, Xue C, Lv X, Zhao X, Yang Y and Li C (2017c) Genesis of the Zhengguang gold deposit in the Duobaoshan ore field, Heilongjiang Province, NE China: Constraints from geology, geochronology and S-Pb isotopic compositions. Ore Geology Reviews 84: 202-217.</t>
  </si>
  <si>
    <t>Wang PJ, Chen F, Chen SM, Siebel W and Satir M (2006b) Geochemical and Nd-Sr-Pb isotopic composition of Mesozoic volcanic rocks in the Songliao basin, NE China: Geochemical Journal 40: 149-159.</t>
  </si>
  <si>
    <t>Wang et al. 2006b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</si>
</sst>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000"/>
    <numFmt numFmtId="165" formatCode="0.000_);[Red]\(0.000\)"/>
    <numFmt numFmtId="166" formatCode="0.000_ "/>
    <numFmt numFmtId="167" formatCode="###0.000;###0.000"/>
    <numFmt numFmtId="168" formatCode="0.000"/>
    <numFmt numFmtId="169" formatCode="0.0"/>
    <numFmt numFmtId="170" formatCode="0_ "/>
    <numFmt numFmtId="171" formatCode="0.0000"/>
  </numFmts>
  <fonts count="31">
    <font>
      <sz val="11"/>
      <color theme="1"/>
      <name val="Calibri"/>
      <family val="2"/>
      <scheme val="minor"/>
    </font>
    <font>
      <b/>
      <sz val="11"/>
      <color theme="1"/>
      <name val="Calibri"/>
      <family val="2"/>
      <scheme val="minor"/>
    </font>
    <font>
      <sz val="11"/>
      <color theme="1"/>
      <name val="Calibri"/>
      <family val="3"/>
      <charset val="134"/>
      <scheme val="minor"/>
    </font>
    <font>
      <sz val="12"/>
      <color theme="1"/>
      <name val="Times New Roman"/>
      <family val="1"/>
    </font>
    <font>
      <b/>
      <sz val="12"/>
      <color theme="1"/>
      <name val="Times New Roman"/>
      <family val="1"/>
    </font>
    <font>
      <b/>
      <sz val="12"/>
      <name val="Times New Roman"/>
      <family val="1"/>
    </font>
    <font>
      <sz val="12"/>
      <name val="Times New Roman"/>
      <family val="1"/>
    </font>
    <font>
      <sz val="12"/>
      <color rgb="FF231F20"/>
      <name val="Times New Roman"/>
      <family val="1"/>
    </font>
    <font>
      <sz val="12"/>
      <color rgb="FF0000FF"/>
      <name val="Times New Roman"/>
      <family val="1"/>
    </font>
    <font>
      <b/>
      <vertAlign val="superscript"/>
      <sz val="12"/>
      <color theme="1"/>
      <name val="Times New Roman"/>
      <family val="1"/>
    </font>
    <font>
      <sz val="12"/>
      <color rgb="FF000000"/>
      <name val="Times New Roman"/>
      <family val="1"/>
    </font>
    <font>
      <sz val="11"/>
      <name val="Calibri"/>
      <family val="2"/>
      <scheme val="minor"/>
    </font>
    <font>
      <b/>
      <sz val="12"/>
      <color rgb="FF000000"/>
      <name val="Times New Roman"/>
      <family val="1"/>
    </font>
    <font>
      <b/>
      <vertAlign val="subscript"/>
      <sz val="12"/>
      <color rgb="FF000000"/>
      <name val="Times New Roman"/>
      <family val="1"/>
    </font>
    <font>
      <b/>
      <sz val="11"/>
      <color theme="1"/>
      <name val="Times New Roman"/>
      <family val="1"/>
    </font>
    <font>
      <sz val="10"/>
      <color theme="1"/>
      <name val="Times New Roman"/>
      <family val="1"/>
    </font>
    <font>
      <sz val="12"/>
      <name val="宋体"/>
      <family val="3"/>
      <charset val="134"/>
    </font>
    <font>
      <sz val="10"/>
      <name val="Arial"/>
      <family val="2"/>
    </font>
    <font>
      <sz val="10"/>
      <name val="Times New Roman"/>
      <family val="1"/>
    </font>
    <font>
      <sz val="10"/>
      <color theme="1"/>
      <name val="Calibri"/>
      <family val="2"/>
      <scheme val="minor"/>
    </font>
    <font>
      <sz val="12"/>
      <color rgb="FF010000"/>
      <name val="Times New Roman"/>
      <family val="1"/>
    </font>
    <font>
      <b/>
      <vertAlign val="superscript"/>
      <sz val="12"/>
      <name val="Times New Roman"/>
      <family val="1"/>
    </font>
    <font>
      <b/>
      <sz val="14"/>
      <name val="Times New Roman"/>
      <family val="1"/>
    </font>
    <font>
      <b/>
      <sz val="14"/>
      <color theme="1"/>
      <name val="Times New Roman"/>
      <family val="1"/>
    </font>
    <font>
      <b/>
      <sz val="14"/>
      <color theme="1"/>
      <name val="Calibri"/>
      <family val="2"/>
      <scheme val="minor"/>
    </font>
    <font>
      <b/>
      <vertAlign val="subscript"/>
      <sz val="12"/>
      <color theme="1"/>
      <name val="Times New Roman"/>
      <family val="1"/>
    </font>
    <font>
      <b/>
      <sz val="14"/>
      <color rgb="FF0000FF"/>
      <name val="Times New Roman"/>
      <family val="1"/>
    </font>
    <font>
      <b/>
      <vertAlign val="subscript"/>
      <sz val="12"/>
      <name val="Times New Roman"/>
      <family val="1"/>
    </font>
    <font>
      <sz val="12"/>
      <color rgb="FF222222"/>
      <name val="Times New Roman"/>
      <family val="1"/>
    </font>
    <font>
      <vertAlign val="superscript"/>
      <sz val="12"/>
      <color theme="1"/>
      <name val="Times New Roman"/>
      <family val="1"/>
    </font>
    <font>
      <i/>
      <sz val="12"/>
      <color theme="1"/>
      <name val="Times New Roman"/>
      <family val="1"/>
    </font>
  </fonts>
  <fills count="10">
    <fill>
      <patternFill patternType="none"/>
    </fill>
    <fill>
      <patternFill patternType="gray125"/>
    </fill>
    <fill>
      <patternFill patternType="solid">
        <fgColor theme="2" tint="-0.249977111117893"/>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7" tint="0.39997558519241921"/>
        <bgColor indexed="64"/>
      </patternFill>
    </fill>
  </fills>
  <borders count="4">
    <border>
      <left/>
      <right/>
      <top/>
      <bottom/>
      <diagonal/>
    </border>
    <border>
      <left/>
      <right/>
      <top style="thin">
        <color auto="1"/>
      </top>
      <bottom style="thin">
        <color auto="1"/>
      </bottom>
      <diagonal/>
    </border>
    <border>
      <left/>
      <right/>
      <top/>
      <bottom style="thin">
        <color auto="1"/>
      </bottom>
      <diagonal/>
    </border>
    <border>
      <left/>
      <right/>
      <top style="thin">
        <color auto="1"/>
      </top>
      <bottom/>
      <diagonal/>
    </border>
  </borders>
  <cellStyleXfs count="5">
    <xf numFmtId="0" fontId="0" fillId="0" borderId="0"/>
    <xf numFmtId="0" fontId="2" fillId="0" borderId="0">
      <alignment vertical="center"/>
    </xf>
    <xf numFmtId="0" fontId="16" fillId="0" borderId="0">
      <alignment vertical="center"/>
    </xf>
    <xf numFmtId="0" fontId="17" fillId="0" borderId="0"/>
    <xf numFmtId="0" fontId="17" fillId="0" borderId="0"/>
  </cellStyleXfs>
  <cellXfs count="279">
    <xf numFmtId="0" fontId="0" fillId="0" borderId="0" xfId="0"/>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lignment horizontal="left"/>
    </xf>
    <xf numFmtId="0" fontId="8" fillId="0" borderId="0" xfId="0" applyFont="1" applyAlignment="1">
      <alignment vertical="center"/>
    </xf>
    <xf numFmtId="0" fontId="8" fillId="0" borderId="2" xfId="0" applyFont="1" applyBorder="1" applyAlignment="1">
      <alignment horizontal="left" vertical="center"/>
    </xf>
    <xf numFmtId="0" fontId="3" fillId="0" borderId="0" xfId="0" applyFont="1" applyAlignment="1">
      <alignment horizontal="left" vertical="center"/>
    </xf>
    <xf numFmtId="0" fontId="4" fillId="0" borderId="1" xfId="0" applyFont="1" applyBorder="1" applyAlignment="1">
      <alignment horizontal="left" vertical="center"/>
    </xf>
    <xf numFmtId="0" fontId="6" fillId="0" borderId="0" xfId="0" applyFont="1" applyAlignment="1">
      <alignment horizontal="left" vertical="center"/>
    </xf>
    <xf numFmtId="11" fontId="6" fillId="0" borderId="0" xfId="0" applyNumberFormat="1" applyFont="1" applyAlignment="1">
      <alignment horizontal="left" vertical="center"/>
    </xf>
    <xf numFmtId="0" fontId="3" fillId="0" borderId="0" xfId="0" applyFont="1" applyAlignment="1">
      <alignment horizontal="left" vertical="center" wrapText="1"/>
    </xf>
    <xf numFmtId="164" fontId="3" fillId="0" borderId="0" xfId="0" applyNumberFormat="1" applyFont="1" applyAlignment="1">
      <alignment horizontal="left" vertical="center"/>
    </xf>
    <xf numFmtId="0" fontId="8" fillId="0" borderId="0" xfId="0" applyFont="1" applyAlignment="1">
      <alignment horizontal="left" vertical="center"/>
    </xf>
    <xf numFmtId="0" fontId="4" fillId="0" borderId="1" xfId="0" applyFont="1" applyBorder="1" applyAlignment="1">
      <alignment horizontal="left" vertical="center" wrapText="1"/>
    </xf>
    <xf numFmtId="0" fontId="9" fillId="0" borderId="1" xfId="0" applyFont="1" applyBorder="1" applyAlignment="1">
      <alignment horizontal="left" vertical="center"/>
    </xf>
    <xf numFmtId="0" fontId="5" fillId="0" borderId="1" xfId="0" applyFont="1" applyBorder="1" applyAlignment="1">
      <alignment horizontal="left"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165" fontId="3" fillId="2" borderId="0" xfId="1" applyNumberFormat="1" applyFont="1" applyFill="1" applyAlignment="1">
      <alignment horizontal="left" vertical="center"/>
    </xf>
    <xf numFmtId="164" fontId="3" fillId="2" borderId="0" xfId="0" applyNumberFormat="1" applyFont="1" applyFill="1" applyAlignment="1">
      <alignment horizontal="left" vertical="center"/>
    </xf>
    <xf numFmtId="0" fontId="8" fillId="2" borderId="0" xfId="0" applyFont="1" applyFill="1" applyAlignment="1">
      <alignment horizontal="left" vertical="center"/>
    </xf>
    <xf numFmtId="0" fontId="3" fillId="2" borderId="2" xfId="0" applyFont="1" applyFill="1" applyBorder="1" applyAlignment="1">
      <alignment horizontal="left" vertical="center" wrapText="1"/>
    </xf>
    <xf numFmtId="0" fontId="3" fillId="2" borderId="2" xfId="0" applyFont="1" applyFill="1" applyBorder="1" applyAlignment="1">
      <alignment horizontal="left" vertical="center"/>
    </xf>
    <xf numFmtId="165" fontId="3" fillId="2" borderId="2" xfId="1" applyNumberFormat="1" applyFont="1" applyFill="1" applyBorder="1" applyAlignment="1">
      <alignment horizontal="left" vertical="center"/>
    </xf>
    <xf numFmtId="164" fontId="3" fillId="2" borderId="2" xfId="0" applyNumberFormat="1" applyFont="1" applyFill="1" applyBorder="1" applyAlignment="1">
      <alignment horizontal="left" vertical="center"/>
    </xf>
    <xf numFmtId="0" fontId="8" fillId="2" borderId="2" xfId="0" applyFont="1" applyFill="1" applyBorder="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horizontal="left" vertical="center"/>
    </xf>
    <xf numFmtId="164" fontId="3" fillId="3" borderId="0" xfId="0" applyNumberFormat="1" applyFont="1" applyFill="1" applyAlignment="1">
      <alignment horizontal="left" vertical="center"/>
    </xf>
    <xf numFmtId="0" fontId="8" fillId="3" borderId="0" xfId="0" applyFont="1" applyFill="1" applyAlignment="1">
      <alignment horizontal="left" vertical="center"/>
    </xf>
    <xf numFmtId="0" fontId="3" fillId="3" borderId="2" xfId="0" applyFont="1" applyFill="1" applyBorder="1" applyAlignment="1">
      <alignment horizontal="left" vertical="center" wrapText="1"/>
    </xf>
    <xf numFmtId="0" fontId="3" fillId="3" borderId="2" xfId="0" applyFont="1" applyFill="1" applyBorder="1" applyAlignment="1">
      <alignment horizontal="left" vertical="center"/>
    </xf>
    <xf numFmtId="164" fontId="3" fillId="3" borderId="2" xfId="0" applyNumberFormat="1" applyFont="1" applyFill="1" applyBorder="1" applyAlignment="1">
      <alignment horizontal="left" vertical="center"/>
    </xf>
    <xf numFmtId="0" fontId="8" fillId="3" borderId="2" xfId="0" applyFont="1" applyFill="1" applyBorder="1" applyAlignment="1">
      <alignment horizontal="left" vertical="center"/>
    </xf>
    <xf numFmtId="0" fontId="3" fillId="4" borderId="0" xfId="0" applyFont="1" applyFill="1" applyAlignment="1">
      <alignment horizontal="left" vertical="center"/>
    </xf>
    <xf numFmtId="164" fontId="3" fillId="4" borderId="0" xfId="0" applyNumberFormat="1" applyFont="1" applyFill="1" applyAlignment="1">
      <alignment horizontal="left" vertical="center"/>
    </xf>
    <xf numFmtId="0" fontId="8" fillId="4" borderId="0" xfId="0" applyFont="1" applyFill="1" applyAlignment="1">
      <alignment horizontal="left" vertical="center"/>
    </xf>
    <xf numFmtId="0" fontId="3" fillId="4" borderId="0" xfId="0" applyFont="1" applyFill="1" applyAlignment="1">
      <alignment horizontal="left" vertical="center" wrapText="1"/>
    </xf>
    <xf numFmtId="164" fontId="3" fillId="4" borderId="2" xfId="0" applyNumberFormat="1" applyFont="1" applyFill="1" applyBorder="1" applyAlignment="1">
      <alignment horizontal="left" vertical="center"/>
    </xf>
    <xf numFmtId="0" fontId="3" fillId="5" borderId="3" xfId="0" applyFont="1" applyFill="1" applyBorder="1" applyAlignment="1">
      <alignment horizontal="left" vertical="center" wrapText="1"/>
    </xf>
    <xf numFmtId="0" fontId="3" fillId="5" borderId="3" xfId="0" applyFont="1" applyFill="1" applyBorder="1" applyAlignment="1">
      <alignment horizontal="left" vertical="center"/>
    </xf>
    <xf numFmtId="164" fontId="3" fillId="5" borderId="0" xfId="0" applyNumberFormat="1" applyFont="1" applyFill="1" applyAlignment="1">
      <alignment horizontal="left" vertical="center"/>
    </xf>
    <xf numFmtId="0" fontId="8" fillId="5" borderId="3" xfId="0" applyFont="1" applyFill="1" applyBorder="1" applyAlignment="1">
      <alignment horizontal="left" vertical="center"/>
    </xf>
    <xf numFmtId="0" fontId="3" fillId="5" borderId="2" xfId="0" applyFont="1" applyFill="1" applyBorder="1" applyAlignment="1">
      <alignment horizontal="left" vertical="center" wrapText="1"/>
    </xf>
    <xf numFmtId="0" fontId="3" fillId="5" borderId="2" xfId="0" applyFont="1" applyFill="1" applyBorder="1" applyAlignment="1">
      <alignment horizontal="left" vertical="center"/>
    </xf>
    <xf numFmtId="164" fontId="3" fillId="5" borderId="2" xfId="0" applyNumberFormat="1" applyFont="1" applyFill="1" applyBorder="1" applyAlignment="1">
      <alignment horizontal="left" vertical="center"/>
    </xf>
    <xf numFmtId="0" fontId="8" fillId="5" borderId="2" xfId="0" applyFont="1" applyFill="1" applyBorder="1" applyAlignment="1">
      <alignment horizontal="left" vertical="center"/>
    </xf>
    <xf numFmtId="0" fontId="3" fillId="5" borderId="0" xfId="0" applyFont="1" applyFill="1" applyAlignment="1">
      <alignment horizontal="left" vertical="center" wrapText="1"/>
    </xf>
    <xf numFmtId="0" fontId="3" fillId="5" borderId="0" xfId="0" applyFont="1" applyFill="1" applyAlignment="1">
      <alignment horizontal="left" vertical="center"/>
    </xf>
    <xf numFmtId="165" fontId="3" fillId="5" borderId="0" xfId="1" applyNumberFormat="1" applyFont="1" applyFill="1" applyAlignment="1">
      <alignment horizontal="left" vertical="center"/>
    </xf>
    <xf numFmtId="0" fontId="8" fillId="5" borderId="0" xfId="0" applyFont="1" applyFill="1" applyAlignment="1">
      <alignment horizontal="left" vertical="center"/>
    </xf>
    <xf numFmtId="165" fontId="3" fillId="5" borderId="2" xfId="1" applyNumberFormat="1" applyFont="1" applyFill="1" applyBorder="1" applyAlignment="1">
      <alignment horizontal="left" vertical="center"/>
    </xf>
    <xf numFmtId="0" fontId="3" fillId="6" borderId="0" xfId="0" applyFont="1" applyFill="1" applyAlignment="1">
      <alignment horizontal="left" vertical="center" wrapText="1"/>
    </xf>
    <xf numFmtId="0" fontId="3" fillId="6" borderId="0" xfId="0" applyFont="1" applyFill="1" applyAlignment="1">
      <alignment horizontal="left" vertical="center"/>
    </xf>
    <xf numFmtId="164" fontId="3" fillId="6" borderId="0" xfId="0" applyNumberFormat="1" applyFont="1" applyFill="1" applyAlignment="1">
      <alignment horizontal="left" vertical="center"/>
    </xf>
    <xf numFmtId="0" fontId="8" fillId="6" borderId="0" xfId="0" applyFont="1" applyFill="1" applyAlignment="1">
      <alignment horizontal="left" vertical="center" wrapText="1"/>
    </xf>
    <xf numFmtId="0" fontId="3" fillId="6" borderId="2" xfId="0" applyFont="1" applyFill="1" applyBorder="1" applyAlignment="1">
      <alignment horizontal="left" vertical="center" wrapText="1"/>
    </xf>
    <xf numFmtId="0" fontId="3" fillId="6" borderId="2" xfId="0" applyFont="1" applyFill="1" applyBorder="1" applyAlignment="1">
      <alignment horizontal="left" vertical="center"/>
    </xf>
    <xf numFmtId="164" fontId="3" fillId="6" borderId="2" xfId="0" applyNumberFormat="1" applyFont="1" applyFill="1" applyBorder="1" applyAlignment="1">
      <alignment horizontal="left" vertical="center"/>
    </xf>
    <xf numFmtId="0" fontId="8" fillId="6" borderId="2" xfId="0" applyFont="1" applyFill="1" applyBorder="1" applyAlignment="1">
      <alignment horizontal="left" vertical="center" wrapText="1"/>
    </xf>
    <xf numFmtId="0" fontId="8" fillId="6" borderId="2" xfId="0" applyFont="1" applyFill="1" applyBorder="1" applyAlignment="1">
      <alignment horizontal="left" vertical="center"/>
    </xf>
    <xf numFmtId="166" fontId="3" fillId="6" borderId="0" xfId="0" applyNumberFormat="1" applyFont="1" applyFill="1" applyAlignment="1">
      <alignment horizontal="left" vertical="center"/>
    </xf>
    <xf numFmtId="0" fontId="8" fillId="6" borderId="0" xfId="0" applyFont="1" applyFill="1" applyAlignment="1">
      <alignment horizontal="left" vertical="center"/>
    </xf>
    <xf numFmtId="166" fontId="3" fillId="6" borderId="2" xfId="0" applyNumberFormat="1" applyFont="1" applyFill="1" applyBorder="1" applyAlignment="1">
      <alignment horizontal="left" vertical="center"/>
    </xf>
    <xf numFmtId="0" fontId="3" fillId="7" borderId="0" xfId="0" applyFont="1" applyFill="1" applyAlignment="1">
      <alignment horizontal="left" vertical="center" wrapText="1"/>
    </xf>
    <xf numFmtId="0" fontId="3" fillId="7" borderId="0" xfId="0" applyFont="1" applyFill="1" applyAlignment="1">
      <alignment horizontal="left" vertical="center"/>
    </xf>
    <xf numFmtId="164" fontId="3" fillId="7" borderId="0" xfId="0" applyNumberFormat="1" applyFont="1" applyFill="1" applyAlignment="1">
      <alignment horizontal="left" vertical="center"/>
    </xf>
    <xf numFmtId="0" fontId="8" fillId="7" borderId="0" xfId="0" applyFont="1" applyFill="1" applyAlignment="1">
      <alignment horizontal="left" vertical="center" wrapText="1"/>
    </xf>
    <xf numFmtId="0" fontId="3" fillId="7" borderId="2" xfId="0" applyFont="1" applyFill="1" applyBorder="1" applyAlignment="1">
      <alignment horizontal="left" vertical="center" wrapText="1"/>
    </xf>
    <xf numFmtId="0" fontId="3" fillId="7" borderId="2" xfId="0" applyFont="1" applyFill="1" applyBorder="1" applyAlignment="1">
      <alignment horizontal="left" vertical="center"/>
    </xf>
    <xf numFmtId="164" fontId="3" fillId="7" borderId="2" xfId="0" applyNumberFormat="1" applyFont="1" applyFill="1" applyBorder="1" applyAlignment="1">
      <alignment horizontal="left" vertical="center"/>
    </xf>
    <xf numFmtId="0" fontId="8" fillId="7" borderId="2" xfId="0" applyFont="1" applyFill="1" applyBorder="1" applyAlignment="1">
      <alignment horizontal="left" vertical="center" wrapText="1"/>
    </xf>
    <xf numFmtId="0" fontId="10" fillId="7" borderId="0" xfId="0" applyFont="1" applyFill="1" applyAlignment="1">
      <alignment horizontal="left" vertical="center" wrapText="1"/>
    </xf>
    <xf numFmtId="0" fontId="10" fillId="7" borderId="0" xfId="0" applyFont="1" applyFill="1" applyAlignment="1">
      <alignment horizontal="left" vertical="center"/>
    </xf>
    <xf numFmtId="0" fontId="10" fillId="7" borderId="2" xfId="0" applyFont="1" applyFill="1" applyBorder="1" applyAlignment="1">
      <alignment horizontal="left" vertical="center" wrapText="1"/>
    </xf>
    <xf numFmtId="0" fontId="10" fillId="7" borderId="2" xfId="0" applyFont="1" applyFill="1" applyBorder="1" applyAlignment="1">
      <alignment horizontal="left" vertical="center"/>
    </xf>
    <xf numFmtId="0" fontId="6" fillId="7" borderId="0" xfId="0" applyFont="1" applyFill="1" applyAlignment="1">
      <alignment horizontal="left" vertical="center"/>
    </xf>
    <xf numFmtId="0" fontId="6" fillId="7" borderId="0" xfId="0" applyFont="1" applyFill="1" applyAlignment="1">
      <alignment horizontal="left" vertical="center" wrapText="1"/>
    </xf>
    <xf numFmtId="167" fontId="7" fillId="7" borderId="0" xfId="0" applyNumberFormat="1" applyFont="1" applyFill="1" applyAlignment="1">
      <alignment horizontal="left" vertical="center" wrapText="1"/>
    </xf>
    <xf numFmtId="0" fontId="8" fillId="7" borderId="0" xfId="0" applyFont="1" applyFill="1" applyAlignment="1">
      <alignment horizontal="left" vertical="center"/>
    </xf>
    <xf numFmtId="0" fontId="6" fillId="7" borderId="2" xfId="0" applyFont="1" applyFill="1" applyBorder="1" applyAlignment="1">
      <alignment horizontal="left" vertical="center"/>
    </xf>
    <xf numFmtId="0" fontId="6" fillId="7" borderId="2" xfId="0" applyFont="1" applyFill="1" applyBorder="1" applyAlignment="1">
      <alignment horizontal="left" vertical="center" wrapText="1"/>
    </xf>
    <xf numFmtId="167" fontId="7" fillId="7" borderId="2" xfId="0" applyNumberFormat="1" applyFont="1" applyFill="1" applyBorder="1" applyAlignment="1">
      <alignment horizontal="left" vertical="center" wrapText="1"/>
    </xf>
    <xf numFmtId="0" fontId="8" fillId="7" borderId="2" xfId="0" applyFont="1" applyFill="1" applyBorder="1" applyAlignment="1">
      <alignment horizontal="left" vertical="center"/>
    </xf>
    <xf numFmtId="0" fontId="8" fillId="7" borderId="1" xfId="0" applyFont="1" applyFill="1" applyBorder="1" applyAlignment="1">
      <alignment horizontal="left" vertical="center"/>
    </xf>
    <xf numFmtId="168" fontId="10" fillId="7" borderId="0" xfId="0" applyNumberFormat="1" applyFont="1" applyFill="1" applyAlignment="1">
      <alignment horizontal="left" vertical="center" shrinkToFit="1"/>
    </xf>
    <xf numFmtId="0" fontId="3" fillId="8" borderId="3" xfId="0" applyFont="1" applyFill="1" applyBorder="1" applyAlignment="1">
      <alignment horizontal="left" vertical="center" wrapText="1"/>
    </xf>
    <xf numFmtId="0" fontId="3" fillId="8" borderId="3" xfId="0" applyFont="1" applyFill="1" applyBorder="1" applyAlignment="1">
      <alignment horizontal="left" vertical="center"/>
    </xf>
    <xf numFmtId="0" fontId="3" fillId="8" borderId="3" xfId="1" applyFont="1" applyFill="1" applyBorder="1" applyAlignment="1">
      <alignment horizontal="left" vertical="center"/>
    </xf>
    <xf numFmtId="165" fontId="3" fillId="8" borderId="3" xfId="1" applyNumberFormat="1" applyFont="1" applyFill="1" applyBorder="1" applyAlignment="1">
      <alignment horizontal="left" vertical="center"/>
    </xf>
    <xf numFmtId="164" fontId="3" fillId="8" borderId="0" xfId="0" applyNumberFormat="1" applyFont="1" applyFill="1" applyAlignment="1">
      <alignment horizontal="left" vertical="center"/>
    </xf>
    <xf numFmtId="0" fontId="8" fillId="8" borderId="3" xfId="0" applyFont="1" applyFill="1" applyBorder="1" applyAlignment="1">
      <alignment horizontal="left" vertical="center"/>
    </xf>
    <xf numFmtId="0" fontId="3" fillId="8" borderId="0" xfId="0" applyFont="1" applyFill="1" applyAlignment="1">
      <alignment horizontal="left" vertical="center" wrapText="1"/>
    </xf>
    <xf numFmtId="0" fontId="3" fillId="8" borderId="0" xfId="0" applyFont="1" applyFill="1" applyAlignment="1">
      <alignment horizontal="left" vertical="center"/>
    </xf>
    <xf numFmtId="0" fontId="3" fillId="8" borderId="0" xfId="1" applyFont="1" applyFill="1" applyAlignment="1">
      <alignment horizontal="left" vertical="center"/>
    </xf>
    <xf numFmtId="165" fontId="3" fillId="8" borderId="0" xfId="1" applyNumberFormat="1" applyFont="1" applyFill="1" applyAlignment="1">
      <alignment horizontal="left" vertical="center"/>
    </xf>
    <xf numFmtId="0" fontId="8" fillId="8" borderId="0" xfId="0" applyFont="1" applyFill="1" applyAlignment="1">
      <alignment horizontal="left" vertical="center"/>
    </xf>
    <xf numFmtId="168" fontId="3" fillId="8" borderId="0" xfId="0" applyNumberFormat="1" applyFont="1" applyFill="1" applyAlignment="1">
      <alignment horizontal="left" vertical="center"/>
    </xf>
    <xf numFmtId="0" fontId="3" fillId="8" borderId="2" xfId="0" applyFont="1" applyFill="1" applyBorder="1" applyAlignment="1">
      <alignment horizontal="left" vertical="center" wrapText="1"/>
    </xf>
    <xf numFmtId="0" fontId="3" fillId="8" borderId="2" xfId="0" applyFont="1" applyFill="1" applyBorder="1" applyAlignment="1">
      <alignment horizontal="left" vertical="center"/>
    </xf>
    <xf numFmtId="168" fontId="3" fillId="8" borderId="2" xfId="0" applyNumberFormat="1" applyFont="1" applyFill="1" applyBorder="1" applyAlignment="1">
      <alignment horizontal="left" vertical="center"/>
    </xf>
    <xf numFmtId="164" fontId="3" fillId="8" borderId="2" xfId="0" applyNumberFormat="1" applyFont="1" applyFill="1" applyBorder="1" applyAlignment="1">
      <alignment horizontal="left" vertical="center"/>
    </xf>
    <xf numFmtId="0" fontId="8" fillId="8" borderId="2" xfId="0" applyFont="1" applyFill="1" applyBorder="1" applyAlignment="1">
      <alignment horizontal="left" vertical="center"/>
    </xf>
    <xf numFmtId="0" fontId="3" fillId="0" borderId="2" xfId="0" applyFont="1" applyBorder="1" applyAlignment="1">
      <alignment horizontal="left" vertical="center" wrapText="1"/>
    </xf>
    <xf numFmtId="0" fontId="3" fillId="0" borderId="2" xfId="0" applyFont="1" applyBorder="1" applyAlignment="1">
      <alignment horizontal="left" vertical="center"/>
    </xf>
    <xf numFmtId="168" fontId="3" fillId="0" borderId="2" xfId="0" applyNumberFormat="1" applyFont="1" applyBorder="1" applyAlignment="1">
      <alignment horizontal="left" vertical="center"/>
    </xf>
    <xf numFmtId="164" fontId="3" fillId="0" borderId="2" xfId="0" applyNumberFormat="1" applyFont="1" applyBorder="1" applyAlignment="1">
      <alignment horizontal="left" vertical="center"/>
    </xf>
    <xf numFmtId="0" fontId="4" fillId="0" borderId="2" xfId="0" applyFont="1" applyBorder="1" applyAlignment="1">
      <alignment horizontal="left" vertical="center" wrapText="1"/>
    </xf>
    <xf numFmtId="0" fontId="4" fillId="0" borderId="2" xfId="0" applyFont="1" applyBorder="1" applyAlignment="1">
      <alignment horizontal="left" vertical="center"/>
    </xf>
    <xf numFmtId="0" fontId="9" fillId="0" borderId="2" xfId="0" applyFont="1" applyBorder="1" applyAlignment="1">
      <alignment horizontal="left" vertical="center"/>
    </xf>
    <xf numFmtId="0" fontId="5" fillId="0" borderId="2" xfId="0" applyFont="1" applyBorder="1" applyAlignment="1">
      <alignment horizontal="left" vertical="center" wrapText="1"/>
    </xf>
    <xf numFmtId="0" fontId="7" fillId="2" borderId="0" xfId="0" applyFont="1" applyFill="1" applyAlignment="1">
      <alignment horizontal="left" vertical="center" wrapText="1"/>
    </xf>
    <xf numFmtId="0" fontId="10" fillId="2" borderId="0" xfId="0" applyFont="1" applyFill="1" applyAlignment="1">
      <alignment horizontal="left" vertical="center" wrapText="1"/>
    </xf>
    <xf numFmtId="1" fontId="7" fillId="2" borderId="0" xfId="0" applyNumberFormat="1" applyFont="1" applyFill="1" applyAlignment="1">
      <alignment horizontal="left" vertical="center" shrinkToFit="1"/>
    </xf>
    <xf numFmtId="168" fontId="7" fillId="2" borderId="0" xfId="0" applyNumberFormat="1" applyFont="1" applyFill="1" applyAlignment="1">
      <alignment horizontal="left" vertical="center" shrinkToFit="1"/>
    </xf>
    <xf numFmtId="0" fontId="8" fillId="2" borderId="0" xfId="0" applyFont="1" applyFill="1" applyAlignment="1">
      <alignment horizontal="left" vertical="center" wrapText="1"/>
    </xf>
    <xf numFmtId="0" fontId="6" fillId="2" borderId="0" xfId="0" applyFont="1" applyFill="1" applyAlignment="1">
      <alignment horizontal="left" vertical="center" wrapText="1"/>
    </xf>
    <xf numFmtId="0" fontId="6"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168" fontId="7" fillId="2" borderId="2" xfId="0" applyNumberFormat="1" applyFont="1" applyFill="1" applyBorder="1" applyAlignment="1">
      <alignment horizontal="left" vertical="center" shrinkToFit="1"/>
    </xf>
    <xf numFmtId="0" fontId="8" fillId="2" borderId="2" xfId="0" applyFont="1" applyFill="1" applyBorder="1" applyAlignment="1">
      <alignment horizontal="left" vertical="center" wrapText="1"/>
    </xf>
    <xf numFmtId="0" fontId="6" fillId="3" borderId="0" xfId="0" applyFont="1" applyFill="1" applyAlignment="1">
      <alignment vertical="center" wrapText="1"/>
    </xf>
    <xf numFmtId="168" fontId="10" fillId="3" borderId="0" xfId="0" applyNumberFormat="1" applyFont="1" applyFill="1" applyAlignment="1">
      <alignment horizontal="left" vertical="center" shrinkToFit="1"/>
    </xf>
    <xf numFmtId="2" fontId="10" fillId="3" borderId="0" xfId="0" applyNumberFormat="1" applyFont="1" applyFill="1" applyAlignment="1">
      <alignment horizontal="left" vertical="center" shrinkToFit="1"/>
    </xf>
    <xf numFmtId="0" fontId="10" fillId="3" borderId="0" xfId="0" applyFont="1" applyFill="1" applyAlignment="1">
      <alignment horizontal="lef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0" fontId="10" fillId="3" borderId="2" xfId="0" applyFont="1" applyFill="1" applyBorder="1" applyAlignment="1">
      <alignment vertical="center"/>
    </xf>
    <xf numFmtId="0" fontId="10" fillId="3" borderId="2" xfId="0"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3" xfId="0" applyFont="1" applyFill="1" applyBorder="1" applyAlignment="1">
      <alignment horizontal="left" vertical="center"/>
    </xf>
    <xf numFmtId="0" fontId="8" fillId="3" borderId="3" xfId="0" applyFont="1" applyFill="1" applyBorder="1" applyAlignment="1">
      <alignment horizontal="left" vertical="center"/>
    </xf>
    <xf numFmtId="0" fontId="3" fillId="6" borderId="3" xfId="0" applyFont="1" applyFill="1" applyBorder="1" applyAlignment="1">
      <alignment horizontal="left" vertical="center" wrapText="1"/>
    </xf>
    <xf numFmtId="0" fontId="3" fillId="6" borderId="3" xfId="0" applyFont="1" applyFill="1" applyBorder="1" applyAlignment="1">
      <alignment horizontal="left" vertical="center"/>
    </xf>
    <xf numFmtId="0" fontId="8" fillId="6" borderId="3" xfId="0" applyFont="1" applyFill="1" applyBorder="1" applyAlignment="1">
      <alignment horizontal="left" vertical="center"/>
    </xf>
    <xf numFmtId="0" fontId="7" fillId="7" borderId="2" xfId="0" applyFont="1" applyFill="1" applyBorder="1" applyAlignment="1">
      <alignment horizontal="left" vertical="center"/>
    </xf>
    <xf numFmtId="0" fontId="7" fillId="7" borderId="2" xfId="0" applyFont="1" applyFill="1" applyBorder="1" applyAlignment="1">
      <alignment horizontal="left" vertical="center" wrapText="1"/>
    </xf>
    <xf numFmtId="0" fontId="7" fillId="7" borderId="0" xfId="0" applyFont="1" applyFill="1" applyAlignment="1">
      <alignment horizontal="left" vertical="center" wrapText="1"/>
    </xf>
    <xf numFmtId="0" fontId="7" fillId="7" borderId="0" xfId="0" applyFont="1" applyFill="1" applyAlignment="1">
      <alignment horizontal="left" vertical="center"/>
    </xf>
    <xf numFmtId="168" fontId="10" fillId="7" borderId="2" xfId="0" applyNumberFormat="1" applyFont="1" applyFill="1" applyBorder="1" applyAlignment="1">
      <alignment horizontal="left" vertical="center" shrinkToFit="1"/>
    </xf>
    <xf numFmtId="0" fontId="3" fillId="0" borderId="0" xfId="0" applyFont="1" applyAlignment="1">
      <alignment horizontal="right" vertical="center"/>
    </xf>
    <xf numFmtId="0" fontId="6" fillId="0" borderId="0" xfId="0" applyFont="1" applyAlignment="1">
      <alignment horizontal="left" vertical="center" wrapText="1"/>
    </xf>
    <xf numFmtId="164" fontId="6" fillId="0" borderId="0" xfId="0" applyNumberFormat="1" applyFont="1" applyAlignment="1">
      <alignment horizontal="left" vertical="center"/>
    </xf>
    <xf numFmtId="0" fontId="11" fillId="0" borderId="0" xfId="0" applyFont="1" applyAlignment="1">
      <alignment horizontal="left" vertical="center"/>
    </xf>
    <xf numFmtId="0" fontId="6" fillId="0" borderId="0" xfId="0" applyFont="1" applyAlignment="1">
      <alignment horizontal="right" vertical="center" wrapText="1"/>
    </xf>
    <xf numFmtId="0" fontId="10" fillId="0" borderId="0" xfId="0" applyFont="1" applyAlignment="1">
      <alignment horizontal="left" vertical="center"/>
    </xf>
    <xf numFmtId="0" fontId="4" fillId="0" borderId="0" xfId="0" applyFont="1" applyAlignment="1">
      <alignment horizontal="left" vertical="center"/>
    </xf>
    <xf numFmtId="0" fontId="12" fillId="0" borderId="0" xfId="0" applyFont="1" applyAlignment="1">
      <alignment horizontal="left" vertical="center"/>
    </xf>
    <xf numFmtId="169" fontId="12" fillId="0" borderId="0" xfId="0" applyNumberFormat="1" applyFont="1" applyAlignment="1">
      <alignment horizontal="left" vertical="center"/>
    </xf>
    <xf numFmtId="1" fontId="12" fillId="0" borderId="0" xfId="0" applyNumberFormat="1" applyFont="1" applyAlignment="1">
      <alignment horizontal="left" vertical="center"/>
    </xf>
    <xf numFmtId="0" fontId="14" fillId="0" borderId="0" xfId="0" applyFont="1" applyAlignment="1">
      <alignment horizontal="left"/>
    </xf>
    <xf numFmtId="0" fontId="3" fillId="0" borderId="0" xfId="0" applyFont="1" applyAlignment="1">
      <alignment vertical="center"/>
    </xf>
    <xf numFmtId="169" fontId="3" fillId="0" borderId="0" xfId="0" applyNumberFormat="1" applyFont="1" applyAlignment="1">
      <alignment horizontal="right" vertical="center"/>
    </xf>
    <xf numFmtId="1" fontId="3" fillId="0" borderId="0" xfId="0" applyNumberFormat="1" applyFont="1" applyAlignment="1">
      <alignment vertical="center"/>
    </xf>
    <xf numFmtId="169" fontId="3" fillId="0" borderId="0" xfId="0" applyNumberFormat="1" applyFont="1" applyAlignment="1">
      <alignment vertical="center"/>
    </xf>
    <xf numFmtId="0" fontId="6" fillId="0" borderId="0" xfId="0" applyFont="1" applyAlignment="1">
      <alignment vertical="center"/>
    </xf>
    <xf numFmtId="0" fontId="6" fillId="0" borderId="0" xfId="2" applyFont="1">
      <alignment vertical="center"/>
    </xf>
    <xf numFmtId="169" fontId="6" fillId="0" borderId="0" xfId="2" applyNumberFormat="1" applyFont="1" applyAlignment="1">
      <alignment horizontal="right" vertical="center"/>
    </xf>
    <xf numFmtId="170" fontId="6" fillId="0" borderId="0" xfId="2" applyNumberFormat="1" applyFont="1" applyAlignment="1">
      <alignment horizontal="right" vertical="center"/>
    </xf>
    <xf numFmtId="0" fontId="10" fillId="0" borderId="0" xfId="0" applyFont="1" applyAlignment="1">
      <alignment vertical="center" wrapText="1"/>
    </xf>
    <xf numFmtId="169" fontId="10" fillId="0" borderId="0" xfId="0" applyNumberFormat="1" applyFont="1" applyAlignment="1">
      <alignment horizontal="right" vertical="center"/>
    </xf>
    <xf numFmtId="0" fontId="10" fillId="0" borderId="0" xfId="0" applyFont="1" applyAlignment="1">
      <alignment vertical="center"/>
    </xf>
    <xf numFmtId="169" fontId="6" fillId="0" borderId="0" xfId="3" applyNumberFormat="1" applyFont="1"/>
    <xf numFmtId="1" fontId="6" fillId="0" borderId="0" xfId="3" applyNumberFormat="1" applyFont="1"/>
    <xf numFmtId="11" fontId="4" fillId="0" borderId="0" xfId="0" applyNumberFormat="1" applyFont="1" applyAlignment="1">
      <alignment horizontal="left" vertical="center"/>
    </xf>
    <xf numFmtId="11" fontId="5" fillId="0" borderId="0" xfId="0" applyNumberFormat="1" applyFont="1" applyAlignment="1">
      <alignment horizontal="left" vertical="center"/>
    </xf>
    <xf numFmtId="171" fontId="5" fillId="0" borderId="0" xfId="0" applyNumberFormat="1" applyFont="1" applyAlignment="1">
      <alignment horizontal="left" vertical="center"/>
    </xf>
    <xf numFmtId="2" fontId="5" fillId="0" borderId="0" xfId="0" applyNumberFormat="1" applyFont="1" applyAlignment="1">
      <alignment horizontal="left" vertical="center"/>
    </xf>
    <xf numFmtId="171" fontId="6" fillId="0" borderId="0" xfId="0" applyNumberFormat="1" applyFont="1" applyAlignment="1">
      <alignment horizontal="left" vertical="center"/>
    </xf>
    <xf numFmtId="2" fontId="6" fillId="0" borderId="0" xfId="0" applyNumberFormat="1" applyFont="1" applyAlignment="1">
      <alignment horizontal="left" vertical="center"/>
    </xf>
    <xf numFmtId="11" fontId="3" fillId="0" borderId="0" xfId="0" applyNumberFormat="1" applyFont="1" applyAlignment="1">
      <alignment horizontal="left" vertical="center"/>
    </xf>
    <xf numFmtId="0" fontId="6" fillId="4" borderId="0" xfId="0" applyFont="1" applyFill="1" applyAlignment="1">
      <alignment horizontal="left" vertical="center" wrapText="1"/>
    </xf>
    <xf numFmtId="11" fontId="10" fillId="4" borderId="0" xfId="0" applyNumberFormat="1" applyFont="1" applyFill="1" applyAlignment="1">
      <alignment horizontal="left" vertical="center"/>
    </xf>
    <xf numFmtId="11" fontId="6" fillId="4" borderId="0" xfId="0" applyNumberFormat="1" applyFont="1" applyFill="1" applyAlignment="1">
      <alignment horizontal="left" vertical="center"/>
    </xf>
    <xf numFmtId="171" fontId="6" fillId="4" borderId="0" xfId="0" applyNumberFormat="1" applyFont="1" applyFill="1" applyAlignment="1">
      <alignment horizontal="left" vertical="center"/>
    </xf>
    <xf numFmtId="0" fontId="6" fillId="4" borderId="0" xfId="0" applyFont="1" applyFill="1" applyAlignment="1">
      <alignment horizontal="left" vertical="center"/>
    </xf>
    <xf numFmtId="2" fontId="6" fillId="4" borderId="0" xfId="0" applyNumberFormat="1" applyFont="1" applyFill="1" applyAlignment="1">
      <alignment horizontal="left" vertical="center" shrinkToFit="1"/>
    </xf>
    <xf numFmtId="2" fontId="6" fillId="4" borderId="0" xfId="0" applyNumberFormat="1" applyFont="1" applyFill="1" applyAlignment="1">
      <alignment horizontal="left" vertical="center" wrapText="1"/>
    </xf>
    <xf numFmtId="171" fontId="6" fillId="4" borderId="0" xfId="0" applyNumberFormat="1" applyFont="1" applyFill="1" applyAlignment="1">
      <alignment horizontal="left" vertical="center" shrinkToFit="1"/>
    </xf>
    <xf numFmtId="2" fontId="6" fillId="4" borderId="0" xfId="0" applyNumberFormat="1" applyFont="1" applyFill="1" applyAlignment="1">
      <alignment horizontal="left" vertical="center"/>
    </xf>
    <xf numFmtId="11" fontId="6" fillId="0" borderId="0" xfId="0" applyNumberFormat="1" applyFont="1" applyAlignment="1">
      <alignment horizontal="left" vertical="center" shrinkToFit="1"/>
    </xf>
    <xf numFmtId="11" fontId="10" fillId="0" borderId="0" xfId="0" applyNumberFormat="1" applyFont="1" applyAlignment="1">
      <alignment horizontal="left" vertical="center"/>
    </xf>
    <xf numFmtId="2" fontId="6" fillId="0" borderId="0" xfId="0" applyNumberFormat="1" applyFont="1" applyAlignment="1">
      <alignment horizontal="left" vertical="center" wrapText="1"/>
    </xf>
    <xf numFmtId="0" fontId="10" fillId="0" borderId="0" xfId="0" applyFont="1" applyAlignment="1">
      <alignment horizontal="left" vertical="center" wrapText="1"/>
    </xf>
    <xf numFmtId="171" fontId="6" fillId="0" borderId="0" xfId="0" applyNumberFormat="1" applyFont="1" applyAlignment="1">
      <alignment horizontal="left" vertical="center" shrinkToFit="1"/>
    </xf>
    <xf numFmtId="2" fontId="6" fillId="0" borderId="0" xfId="0" applyNumberFormat="1" applyFont="1" applyAlignment="1">
      <alignment horizontal="left" vertical="center" shrinkToFit="1"/>
    </xf>
    <xf numFmtId="0" fontId="19" fillId="0" borderId="0" xfId="0" applyFont="1" applyAlignment="1">
      <alignment horizontal="left" vertical="center"/>
    </xf>
    <xf numFmtId="11" fontId="6" fillId="4" borderId="0" xfId="0" applyNumberFormat="1" applyFont="1" applyFill="1" applyAlignment="1">
      <alignment horizontal="left" vertical="center" shrinkToFit="1"/>
    </xf>
    <xf numFmtId="0" fontId="20" fillId="0" borderId="0" xfId="0" applyFont="1" applyAlignment="1">
      <alignment horizontal="left" vertical="center" wrapText="1"/>
    </xf>
    <xf numFmtId="169" fontId="6" fillId="0" borderId="0" xfId="0" applyNumberFormat="1" applyFont="1" applyAlignment="1">
      <alignment horizontal="left" vertical="center" shrinkToFit="1"/>
    </xf>
    <xf numFmtId="2" fontId="6" fillId="0" borderId="0" xfId="4" applyNumberFormat="1" applyFont="1" applyAlignment="1">
      <alignment horizontal="left" vertical="center"/>
    </xf>
    <xf numFmtId="2" fontId="18" fillId="0" borderId="0" xfId="0" applyNumberFormat="1" applyFont="1" applyAlignment="1">
      <alignment horizontal="left" vertical="center"/>
    </xf>
    <xf numFmtId="0" fontId="7" fillId="0" borderId="0" xfId="0" applyFont="1" applyAlignment="1">
      <alignment horizontal="left" vertical="center" wrapText="1"/>
    </xf>
    <xf numFmtId="0" fontId="19" fillId="0" borderId="0" xfId="0" applyFont="1" applyAlignment="1">
      <alignment horizontal="left"/>
    </xf>
    <xf numFmtId="11" fontId="10" fillId="7" borderId="0" xfId="0" applyNumberFormat="1" applyFont="1" applyFill="1" applyAlignment="1">
      <alignment horizontal="left" vertical="center"/>
    </xf>
    <xf numFmtId="11" fontId="6" fillId="7" borderId="0" xfId="0" applyNumberFormat="1" applyFont="1" applyFill="1" applyAlignment="1">
      <alignment horizontal="left" vertical="center"/>
    </xf>
    <xf numFmtId="171" fontId="6" fillId="7" borderId="0" xfId="0" applyNumberFormat="1" applyFont="1" applyFill="1" applyAlignment="1">
      <alignment horizontal="left" vertical="center" shrinkToFit="1"/>
    </xf>
    <xf numFmtId="11" fontId="6" fillId="7" borderId="0" xfId="0" applyNumberFormat="1" applyFont="1" applyFill="1" applyAlignment="1">
      <alignment horizontal="left" vertical="center" shrinkToFit="1"/>
    </xf>
    <xf numFmtId="171" fontId="6" fillId="7" borderId="0" xfId="0" applyNumberFormat="1" applyFont="1" applyFill="1" applyAlignment="1">
      <alignment horizontal="left" vertical="center"/>
    </xf>
    <xf numFmtId="2" fontId="6" fillId="7" borderId="0" xfId="0" applyNumberFormat="1" applyFont="1" applyFill="1" applyAlignment="1">
      <alignment horizontal="left" vertical="center"/>
    </xf>
    <xf numFmtId="168" fontId="6" fillId="7" borderId="0" xfId="0" applyNumberFormat="1" applyFont="1" applyFill="1" applyAlignment="1">
      <alignment horizontal="left" vertical="center" shrinkToFit="1"/>
    </xf>
    <xf numFmtId="2" fontId="6" fillId="7" borderId="0" xfId="4" applyNumberFormat="1" applyFont="1" applyFill="1" applyAlignment="1">
      <alignment horizontal="left" vertical="center"/>
    </xf>
    <xf numFmtId="1" fontId="6" fillId="7" borderId="0" xfId="0" applyNumberFormat="1" applyFont="1" applyFill="1" applyAlignment="1">
      <alignment horizontal="left" vertical="center" shrinkToFit="1"/>
    </xf>
    <xf numFmtId="171" fontId="6" fillId="0" borderId="0" xfId="0" applyNumberFormat="1" applyFont="1" applyAlignment="1">
      <alignment horizontal="left" vertical="center" wrapText="1"/>
    </xf>
    <xf numFmtId="49" fontId="3" fillId="0" borderId="0" xfId="0" applyNumberFormat="1" applyFont="1" applyAlignment="1">
      <alignment horizontal="left" vertical="center"/>
    </xf>
    <xf numFmtId="0" fontId="6" fillId="8" borderId="0" xfId="0" applyFont="1" applyFill="1" applyAlignment="1">
      <alignment horizontal="left" vertical="center" wrapText="1"/>
    </xf>
    <xf numFmtId="0" fontId="7" fillId="8" borderId="0" xfId="0" applyFont="1" applyFill="1" applyAlignment="1">
      <alignment horizontal="left" vertical="center" wrapText="1"/>
    </xf>
    <xf numFmtId="11" fontId="10" fillId="8" borderId="0" xfId="0" applyNumberFormat="1" applyFont="1" applyFill="1" applyAlignment="1">
      <alignment horizontal="left" vertical="center"/>
    </xf>
    <xf numFmtId="11" fontId="6" fillId="8" borderId="0" xfId="0" applyNumberFormat="1" applyFont="1" applyFill="1" applyAlignment="1">
      <alignment horizontal="left" vertical="center"/>
    </xf>
    <xf numFmtId="171" fontId="6" fillId="8" borderId="0" xfId="0" applyNumberFormat="1" applyFont="1" applyFill="1" applyAlignment="1">
      <alignment horizontal="left" vertical="center" wrapText="1"/>
    </xf>
    <xf numFmtId="2" fontId="6" fillId="8" borderId="0" xfId="0" applyNumberFormat="1" applyFont="1" applyFill="1" applyAlignment="1">
      <alignment horizontal="left" vertical="center" wrapText="1"/>
    </xf>
    <xf numFmtId="2" fontId="6" fillId="8" borderId="0" xfId="0" applyNumberFormat="1" applyFont="1" applyFill="1" applyAlignment="1">
      <alignment horizontal="left" vertical="center" shrinkToFit="1"/>
    </xf>
    <xf numFmtId="11" fontId="6" fillId="8" borderId="0" xfId="0" applyNumberFormat="1" applyFont="1" applyFill="1" applyAlignment="1">
      <alignment horizontal="left" vertical="center" shrinkToFit="1"/>
    </xf>
    <xf numFmtId="1" fontId="6" fillId="8" borderId="0" xfId="0" applyNumberFormat="1" applyFont="1" applyFill="1" applyAlignment="1">
      <alignment horizontal="left" vertical="center" shrinkToFit="1"/>
    </xf>
    <xf numFmtId="168" fontId="6" fillId="8" borderId="0" xfId="0" applyNumberFormat="1" applyFont="1" applyFill="1" applyAlignment="1">
      <alignment horizontal="left" vertical="center" shrinkToFit="1"/>
    </xf>
    <xf numFmtId="169" fontId="6" fillId="8" borderId="0" xfId="0" applyNumberFormat="1" applyFont="1" applyFill="1" applyAlignment="1">
      <alignment horizontal="left" vertical="center" shrinkToFit="1"/>
    </xf>
    <xf numFmtId="0" fontId="7" fillId="8" borderId="0" xfId="0" applyFont="1" applyFill="1" applyAlignment="1">
      <alignment horizontal="left" vertical="center"/>
    </xf>
    <xf numFmtId="0" fontId="10" fillId="8" borderId="0" xfId="0" applyFont="1" applyFill="1" applyAlignment="1">
      <alignment horizontal="left" vertical="center" wrapText="1"/>
    </xf>
    <xf numFmtId="0" fontId="15" fillId="0" borderId="0" xfId="0" applyFont="1" applyAlignment="1">
      <alignment horizontal="left"/>
    </xf>
    <xf numFmtId="0" fontId="3" fillId="9" borderId="0" xfId="0" applyFont="1" applyFill="1" applyAlignment="1">
      <alignment horizontal="left" vertical="center"/>
    </xf>
    <xf numFmtId="11" fontId="10" fillId="9" borderId="0" xfId="0" applyNumberFormat="1" applyFont="1" applyFill="1" applyAlignment="1">
      <alignment horizontal="left" vertical="center"/>
    </xf>
    <xf numFmtId="11" fontId="6" fillId="9" borderId="0" xfId="0" applyNumberFormat="1" applyFont="1" applyFill="1" applyAlignment="1">
      <alignment horizontal="left" vertical="center"/>
    </xf>
    <xf numFmtId="171" fontId="6" fillId="9" borderId="0" xfId="0" applyNumberFormat="1" applyFont="1" applyFill="1" applyAlignment="1">
      <alignment horizontal="left" vertical="center"/>
    </xf>
    <xf numFmtId="2" fontId="6" fillId="9" borderId="0" xfId="0" applyNumberFormat="1" applyFont="1" applyFill="1" applyAlignment="1">
      <alignment horizontal="left" vertical="center"/>
    </xf>
    <xf numFmtId="11" fontId="6" fillId="9" borderId="0" xfId="0" applyNumberFormat="1" applyFont="1" applyFill="1" applyAlignment="1">
      <alignment horizontal="left" vertical="center" shrinkToFit="1"/>
    </xf>
    <xf numFmtId="0" fontId="6" fillId="9" borderId="0" xfId="0" applyFont="1" applyFill="1" applyAlignment="1">
      <alignment horizontal="left" vertical="center" wrapText="1"/>
    </xf>
    <xf numFmtId="0" fontId="7" fillId="9" borderId="0" xfId="0" applyFont="1" applyFill="1" applyAlignment="1">
      <alignment horizontal="left" vertical="center" wrapText="1"/>
    </xf>
    <xf numFmtId="2" fontId="6" fillId="9" borderId="0" xfId="0" applyNumberFormat="1" applyFont="1" applyFill="1" applyAlignment="1">
      <alignment horizontal="left" vertical="center" wrapText="1"/>
    </xf>
    <xf numFmtId="2" fontId="6" fillId="9" borderId="0" xfId="4" applyNumberFormat="1" applyFont="1" applyFill="1" applyAlignment="1">
      <alignment horizontal="left" vertical="center"/>
    </xf>
    <xf numFmtId="11" fontId="3" fillId="9" borderId="0" xfId="0" applyNumberFormat="1" applyFont="1" applyFill="1" applyAlignment="1">
      <alignment horizontal="left" vertical="center"/>
    </xf>
    <xf numFmtId="0" fontId="5" fillId="0" borderId="0" xfId="0" applyFont="1" applyAlignment="1">
      <alignment horizontal="left" vertical="center"/>
    </xf>
    <xf numFmtId="0" fontId="6" fillId="0" borderId="0" xfId="0" applyFont="1" applyAlignment="1">
      <alignment vertical="center" wrapText="1"/>
    </xf>
    <xf numFmtId="2" fontId="4" fillId="0" borderId="0" xfId="0" applyNumberFormat="1" applyFont="1" applyAlignment="1">
      <alignment horizontal="left" vertical="center"/>
    </xf>
    <xf numFmtId="2" fontId="3" fillId="0" borderId="0" xfId="0" applyNumberFormat="1" applyFont="1"/>
    <xf numFmtId="2" fontId="6" fillId="0" borderId="0" xfId="2" applyNumberFormat="1" applyFont="1">
      <alignment vertical="center"/>
    </xf>
    <xf numFmtId="0" fontId="22" fillId="0" borderId="0" xfId="0" applyFont="1" applyAlignment="1">
      <alignment vertical="center"/>
    </xf>
    <xf numFmtId="0" fontId="23" fillId="0" borderId="0" xfId="0" applyFont="1"/>
    <xf numFmtId="0" fontId="23" fillId="0" borderId="0" xfId="0" applyFont="1" applyAlignment="1">
      <alignment vertical="center"/>
    </xf>
    <xf numFmtId="169" fontId="23" fillId="0" borderId="0" xfId="0" applyNumberFormat="1" applyFont="1" applyAlignment="1">
      <alignment horizontal="right" vertical="center"/>
    </xf>
    <xf numFmtId="1" fontId="23" fillId="0" borderId="0" xfId="0" applyNumberFormat="1" applyFont="1" applyAlignment="1">
      <alignment vertical="center"/>
    </xf>
    <xf numFmtId="2" fontId="23" fillId="0" borderId="0" xfId="0" applyNumberFormat="1" applyFont="1"/>
    <xf numFmtId="0" fontId="24" fillId="0" borderId="0" xfId="0" applyFont="1"/>
    <xf numFmtId="0" fontId="23" fillId="0" borderId="0" xfId="0" applyFont="1" applyAlignment="1">
      <alignment horizontal="left" vertical="center"/>
    </xf>
    <xf numFmtId="0" fontId="23" fillId="0" borderId="0" xfId="0" applyFont="1" applyAlignment="1">
      <alignment horizontal="left" vertical="center" wrapText="1"/>
    </xf>
    <xf numFmtId="164" fontId="23" fillId="0" borderId="0" xfId="0" applyNumberFormat="1"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left" vertical="center"/>
    </xf>
    <xf numFmtId="0" fontId="3" fillId="0" borderId="0" xfId="0" applyFont="1" applyAlignment="1">
      <alignment horizontal="left"/>
    </xf>
    <xf numFmtId="11" fontId="23" fillId="0" borderId="0" xfId="0" applyNumberFormat="1" applyFont="1" applyAlignment="1">
      <alignment horizontal="left" vertical="center"/>
    </xf>
    <xf numFmtId="11" fontId="22" fillId="0" borderId="0" xfId="0" applyNumberFormat="1" applyFont="1" applyAlignment="1">
      <alignment horizontal="left" vertical="center"/>
    </xf>
    <xf numFmtId="171" fontId="22" fillId="0" borderId="0" xfId="0" applyNumberFormat="1" applyFont="1" applyAlignment="1">
      <alignment horizontal="left" vertical="center"/>
    </xf>
    <xf numFmtId="2" fontId="22" fillId="0" borderId="0" xfId="0" applyNumberFormat="1" applyFont="1" applyAlignment="1">
      <alignment horizontal="left" vertical="center"/>
    </xf>
    <xf numFmtId="0" fontId="24" fillId="0" borderId="0" xfId="0" applyFont="1" applyAlignment="1">
      <alignment horizontal="left"/>
    </xf>
    <xf numFmtId="1" fontId="22" fillId="0" borderId="0" xfId="0" applyNumberFormat="1" applyFont="1" applyAlignment="1">
      <alignment horizontal="left" vertical="center"/>
    </xf>
    <xf numFmtId="13" fontId="5" fillId="0" borderId="0" xfId="0" applyNumberFormat="1" applyFont="1" applyAlignment="1">
      <alignment horizontal="left" vertical="center"/>
    </xf>
    <xf numFmtId="1" fontId="5" fillId="0" borderId="0" xfId="0" applyNumberFormat="1" applyFont="1" applyAlignment="1">
      <alignment horizontal="left" vertical="center"/>
    </xf>
    <xf numFmtId="1" fontId="6" fillId="8" borderId="0" xfId="0" applyNumberFormat="1" applyFont="1" applyFill="1" applyAlignment="1">
      <alignment horizontal="left" vertical="center" wrapText="1"/>
    </xf>
    <xf numFmtId="1" fontId="6" fillId="0" borderId="0" xfId="0" applyNumberFormat="1" applyFont="1" applyAlignment="1">
      <alignment horizontal="left" vertical="center"/>
    </xf>
    <xf numFmtId="1" fontId="6" fillId="0" borderId="0" xfId="0" applyNumberFormat="1" applyFont="1" applyAlignment="1">
      <alignment horizontal="left" vertical="center" shrinkToFit="1"/>
    </xf>
    <xf numFmtId="0" fontId="6" fillId="9" borderId="0" xfId="0" applyFont="1" applyFill="1" applyAlignment="1">
      <alignment horizontal="left" vertical="center"/>
    </xf>
    <xf numFmtId="1" fontId="6" fillId="9" borderId="0" xfId="0" applyNumberFormat="1" applyFont="1" applyFill="1" applyAlignment="1">
      <alignment horizontal="left" vertical="center"/>
    </xf>
    <xf numFmtId="1" fontId="6" fillId="9" borderId="0" xfId="0" applyNumberFormat="1" applyFont="1" applyFill="1" applyAlignment="1">
      <alignment horizontal="left" vertical="center" wrapText="1"/>
    </xf>
    <xf numFmtId="1" fontId="6" fillId="0" borderId="0" xfId="0" applyNumberFormat="1" applyFont="1" applyAlignment="1">
      <alignment horizontal="left" vertical="center" wrapText="1"/>
    </xf>
    <xf numFmtId="1" fontId="6" fillId="7" borderId="0" xfId="0" applyNumberFormat="1" applyFont="1" applyFill="1" applyAlignment="1">
      <alignment horizontal="left" vertical="center"/>
    </xf>
    <xf numFmtId="1" fontId="6" fillId="7" borderId="0" xfId="0" applyNumberFormat="1" applyFont="1" applyFill="1" applyAlignment="1">
      <alignment horizontal="left" vertical="center" wrapText="1"/>
    </xf>
    <xf numFmtId="2" fontId="6" fillId="7" borderId="0" xfId="0" applyNumberFormat="1" applyFont="1" applyFill="1" applyAlignment="1">
      <alignment horizontal="left" vertical="center" shrinkToFit="1"/>
    </xf>
    <xf numFmtId="1" fontId="6" fillId="0" borderId="0" xfId="4" applyNumberFormat="1" applyFont="1" applyAlignment="1">
      <alignment horizontal="left" vertical="center"/>
    </xf>
    <xf numFmtId="1" fontId="6" fillId="4" borderId="0" xfId="0" applyNumberFormat="1" applyFont="1" applyFill="1" applyAlignment="1">
      <alignment horizontal="left" vertical="center" shrinkToFit="1"/>
    </xf>
    <xf numFmtId="1" fontId="6" fillId="4" borderId="0" xfId="0" applyNumberFormat="1" applyFont="1" applyFill="1" applyAlignment="1">
      <alignment horizontal="left" vertical="center" wrapText="1"/>
    </xf>
    <xf numFmtId="1" fontId="6" fillId="4" borderId="0" xfId="0" applyNumberFormat="1" applyFont="1" applyFill="1" applyAlignment="1">
      <alignment horizontal="left" vertical="center"/>
    </xf>
    <xf numFmtId="168" fontId="6" fillId="4" borderId="0" xfId="0" applyNumberFormat="1" applyFont="1" applyFill="1" applyAlignment="1">
      <alignment horizontal="left" vertical="center" shrinkToFit="1"/>
    </xf>
    <xf numFmtId="0" fontId="6" fillId="0" borderId="0" xfId="0" applyFont="1" applyAlignment="1">
      <alignment horizontal="left"/>
    </xf>
    <xf numFmtId="0" fontId="8" fillId="9" borderId="0" xfId="0" applyFont="1" applyFill="1" applyAlignment="1">
      <alignment horizontal="left" vertical="center"/>
    </xf>
    <xf numFmtId="0" fontId="8" fillId="0" borderId="0" xfId="0" applyFont="1" applyAlignment="1">
      <alignment horizontal="left" vertical="center" wrapText="1"/>
    </xf>
    <xf numFmtId="0" fontId="8" fillId="4" borderId="0" xfId="0" applyFont="1" applyFill="1" applyAlignment="1">
      <alignment horizontal="left" vertical="center" wrapText="1"/>
    </xf>
    <xf numFmtId="0" fontId="8" fillId="0" borderId="0" xfId="0" applyFont="1" applyAlignment="1">
      <alignment horizontal="left"/>
    </xf>
    <xf numFmtId="0" fontId="28" fillId="0" borderId="0" xfId="0" applyFont="1" applyAlignment="1">
      <alignment horizontal="left" vertical="center"/>
    </xf>
    <xf numFmtId="0" fontId="3" fillId="0" borderId="0" xfId="0" applyFont="1" applyAlignment="1">
      <alignment horizontal="left" vertical="top" wrapText="1"/>
    </xf>
  </cellXfs>
  <cellStyles count="5">
    <cellStyle name="Normal" xfId="0" builtinId="0"/>
    <cellStyle name="Normal_Sheet1" xfId="3" xr:uid="{BC1E94D4-D673-4F13-B12F-D56335D45C25}"/>
    <cellStyle name="Normal_Table 1" xfId="4" xr:uid="{68F45B80-A300-40DB-A4C0-B26DCE13CE41}"/>
    <cellStyle name="常规 2" xfId="1" xr:uid="{AADC9E40-96CC-40EC-B24F-FF13F0FD8279}"/>
    <cellStyle name="常规 2 2" xfId="2" xr:uid="{BC9F3AFF-62AF-4AF5-9CC8-A627C6E4559C}"/>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D8B36-5F81-476A-9C12-D36C6C424C86}">
  <dimension ref="A1"/>
  <sheetViews>
    <sheetView workbookViewId="0"/>
  </sheetViews>
  <sheetFormatPr baseColWidth="10" defaultColWidth="8.83203125" defaultRowHeight="15"/>
  <cols>
    <col min="1" max="1" width="134.6640625" customWidth="1"/>
  </cols>
  <sheetData>
    <row r="1" spans="1:1" ht="327" customHeight="1">
      <c r="A1" s="278" t="s">
        <v>1119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34AB3-5C0D-4371-B7BB-A67B84CABB96}">
  <dimension ref="A1:L758"/>
  <sheetViews>
    <sheetView zoomScaleNormal="100" workbookViewId="0">
      <pane ySplit="4" topLeftCell="A734" activePane="bottomLeft" state="frozen"/>
      <selection pane="bottomLeft" activeCell="B756" sqref="B756"/>
    </sheetView>
  </sheetViews>
  <sheetFormatPr baseColWidth="10" defaultColWidth="8.83203125" defaultRowHeight="16"/>
  <cols>
    <col min="1" max="1" width="15.83203125" style="152" customWidth="1"/>
    <col min="2" max="2" width="18.1640625" style="156" customWidth="1"/>
    <col min="3" max="3" width="14.83203125" style="152" customWidth="1"/>
    <col min="4" max="4" width="16.6640625" style="152" customWidth="1"/>
    <col min="5" max="5" width="8.83203125" style="152"/>
    <col min="6" max="6" width="14.5" style="152" customWidth="1"/>
    <col min="7" max="7" width="21.1640625" style="153" customWidth="1"/>
    <col min="8" max="8" width="22.33203125" style="154" customWidth="1"/>
    <col min="9" max="9" width="22.5" style="152" customWidth="1"/>
    <col min="10" max="10" width="8.83203125" style="234"/>
    <col min="11" max="11" width="19.6640625" style="152" customWidth="1"/>
  </cols>
  <sheetData>
    <row r="1" spans="1:11">
      <c r="A1" s="152" t="s">
        <v>1120</v>
      </c>
    </row>
    <row r="2" spans="1:11">
      <c r="A2" s="152" t="s">
        <v>1121</v>
      </c>
    </row>
    <row r="3" spans="1:11" s="242" customFormat="1" ht="19">
      <c r="A3" s="236" t="s">
        <v>953</v>
      </c>
      <c r="B3" s="237"/>
      <c r="C3" s="238"/>
      <c r="D3" s="238"/>
      <c r="E3" s="238"/>
      <c r="F3" s="238"/>
      <c r="G3" s="239"/>
      <c r="H3" s="240"/>
      <c r="I3" s="238"/>
      <c r="J3" s="241"/>
      <c r="K3" s="238"/>
    </row>
    <row r="4" spans="1:11" s="151" customFormat="1" ht="18">
      <c r="A4" s="147" t="s">
        <v>396</v>
      </c>
      <c r="B4" s="231" t="s">
        <v>397</v>
      </c>
      <c r="C4" s="148" t="s">
        <v>398</v>
      </c>
      <c r="D4" s="148" t="s">
        <v>399</v>
      </c>
      <c r="E4" s="148" t="s">
        <v>400</v>
      </c>
      <c r="F4" s="148" t="s">
        <v>401</v>
      </c>
      <c r="G4" s="149" t="s">
        <v>402</v>
      </c>
      <c r="H4" s="150" t="s">
        <v>403</v>
      </c>
      <c r="I4" s="147" t="s">
        <v>404</v>
      </c>
      <c r="J4" s="233" t="s">
        <v>954</v>
      </c>
      <c r="K4" s="148" t="s">
        <v>6</v>
      </c>
    </row>
    <row r="5" spans="1:11">
      <c r="A5" s="152" t="s">
        <v>332</v>
      </c>
      <c r="B5" s="156" t="s">
        <v>428</v>
      </c>
      <c r="C5" s="152" t="s">
        <v>406</v>
      </c>
      <c r="D5" s="152" t="s">
        <v>414</v>
      </c>
      <c r="E5" s="152" t="s">
        <v>408</v>
      </c>
      <c r="F5" s="152" t="s">
        <v>415</v>
      </c>
      <c r="G5" s="153">
        <v>-2</v>
      </c>
      <c r="H5" s="154">
        <v>201</v>
      </c>
      <c r="I5" s="155">
        <f t="shared" ref="I5:I48" si="0">-(1.78*G5-(0.0442*G5^2)+(0.000557*G5^3))</f>
        <v>3.7412559999999999</v>
      </c>
      <c r="J5" s="234">
        <v>0.34</v>
      </c>
      <c r="K5" s="152" t="s">
        <v>410</v>
      </c>
    </row>
    <row r="6" spans="1:11">
      <c r="A6" s="152" t="s">
        <v>332</v>
      </c>
      <c r="D6" s="152" t="s">
        <v>414</v>
      </c>
      <c r="F6" s="152" t="s">
        <v>415</v>
      </c>
      <c r="G6" s="153">
        <v>-2</v>
      </c>
      <c r="H6" s="154">
        <v>205</v>
      </c>
      <c r="I6" s="155">
        <f t="shared" si="0"/>
        <v>3.7412559999999999</v>
      </c>
      <c r="J6" s="234">
        <v>0.34</v>
      </c>
      <c r="K6" s="152" t="s">
        <v>410</v>
      </c>
    </row>
    <row r="7" spans="1:11">
      <c r="A7" s="152" t="s">
        <v>332</v>
      </c>
      <c r="D7" s="152" t="s">
        <v>414</v>
      </c>
      <c r="F7" s="152" t="s">
        <v>415</v>
      </c>
      <c r="G7" s="153">
        <v>-1.9</v>
      </c>
      <c r="H7" s="154">
        <v>202</v>
      </c>
      <c r="I7" s="155">
        <f t="shared" si="0"/>
        <v>3.5453824629999997</v>
      </c>
      <c r="J7" s="234">
        <v>0.34</v>
      </c>
      <c r="K7" s="152" t="s">
        <v>410</v>
      </c>
    </row>
    <row r="8" spans="1:11">
      <c r="A8" s="152" t="s">
        <v>332</v>
      </c>
      <c r="D8" s="152" t="s">
        <v>414</v>
      </c>
      <c r="F8" s="152" t="s">
        <v>415</v>
      </c>
      <c r="G8" s="153">
        <v>-2</v>
      </c>
      <c r="H8" s="154">
        <v>201</v>
      </c>
      <c r="I8" s="155">
        <f t="shared" si="0"/>
        <v>3.7412559999999999</v>
      </c>
      <c r="J8" s="234">
        <v>0.34</v>
      </c>
      <c r="K8" s="152" t="s">
        <v>410</v>
      </c>
    </row>
    <row r="9" spans="1:11">
      <c r="A9" s="152" t="s">
        <v>332</v>
      </c>
      <c r="D9" s="152" t="s">
        <v>414</v>
      </c>
      <c r="F9" s="152" t="s">
        <v>415</v>
      </c>
      <c r="G9" s="153">
        <v>-1.9</v>
      </c>
      <c r="H9" s="154">
        <v>206</v>
      </c>
      <c r="I9" s="155">
        <f t="shared" si="0"/>
        <v>3.5453824629999997</v>
      </c>
      <c r="J9" s="234">
        <v>0.34</v>
      </c>
      <c r="K9" s="152" t="s">
        <v>410</v>
      </c>
    </row>
    <row r="10" spans="1:11">
      <c r="A10" s="152" t="s">
        <v>332</v>
      </c>
      <c r="C10" s="152" t="s">
        <v>411</v>
      </c>
      <c r="D10" s="152" t="s">
        <v>414</v>
      </c>
      <c r="E10" s="152" t="s">
        <v>408</v>
      </c>
      <c r="F10" s="152" t="s">
        <v>415</v>
      </c>
      <c r="G10" s="153">
        <v>-1.5</v>
      </c>
      <c r="H10" s="154">
        <v>210</v>
      </c>
      <c r="I10" s="155">
        <f t="shared" si="0"/>
        <v>2.7713298750000002</v>
      </c>
      <c r="J10" s="234">
        <v>0.34</v>
      </c>
      <c r="K10" s="152" t="s">
        <v>410</v>
      </c>
    </row>
    <row r="11" spans="1:11">
      <c r="A11" s="152" t="s">
        <v>332</v>
      </c>
      <c r="D11" s="152" t="s">
        <v>414</v>
      </c>
      <c r="F11" s="152" t="s">
        <v>415</v>
      </c>
      <c r="G11" s="153">
        <v>-1.5</v>
      </c>
      <c r="H11" s="154">
        <v>212</v>
      </c>
      <c r="I11" s="155">
        <f t="shared" si="0"/>
        <v>2.7713298750000002</v>
      </c>
      <c r="J11" s="234">
        <v>0.34</v>
      </c>
      <c r="K11" s="152" t="s">
        <v>410</v>
      </c>
    </row>
    <row r="12" spans="1:11">
      <c r="A12" s="152" t="s">
        <v>332</v>
      </c>
      <c r="D12" s="152" t="s">
        <v>414</v>
      </c>
      <c r="F12" s="152" t="s">
        <v>415</v>
      </c>
      <c r="G12" s="153">
        <v>-1.6</v>
      </c>
      <c r="H12" s="154">
        <v>210</v>
      </c>
      <c r="I12" s="155">
        <f t="shared" si="0"/>
        <v>2.9634334720000002</v>
      </c>
      <c r="J12" s="234">
        <v>0.34</v>
      </c>
      <c r="K12" s="152" t="s">
        <v>410</v>
      </c>
    </row>
    <row r="13" spans="1:11">
      <c r="A13" s="152" t="s">
        <v>332</v>
      </c>
      <c r="D13" s="152" t="s">
        <v>414</v>
      </c>
      <c r="F13" s="152" t="s">
        <v>415</v>
      </c>
      <c r="G13" s="153">
        <v>-1.5</v>
      </c>
      <c r="H13" s="154">
        <v>212</v>
      </c>
      <c r="I13" s="155">
        <f t="shared" si="0"/>
        <v>2.7713298750000002</v>
      </c>
      <c r="J13" s="234">
        <v>0.34</v>
      </c>
      <c r="K13" s="152" t="s">
        <v>410</v>
      </c>
    </row>
    <row r="14" spans="1:11">
      <c r="A14" s="152" t="s">
        <v>332</v>
      </c>
      <c r="B14" s="156" t="s">
        <v>429</v>
      </c>
      <c r="C14" s="152" t="s">
        <v>406</v>
      </c>
      <c r="D14" s="152" t="s">
        <v>414</v>
      </c>
      <c r="E14" s="152" t="s">
        <v>408</v>
      </c>
      <c r="F14" s="152" t="s">
        <v>415</v>
      </c>
      <c r="G14" s="153">
        <v>-1.6</v>
      </c>
      <c r="H14" s="154">
        <v>243</v>
      </c>
      <c r="I14" s="155">
        <f t="shared" si="0"/>
        <v>2.9634334720000002</v>
      </c>
      <c r="J14" s="234">
        <v>0.219</v>
      </c>
      <c r="K14" s="152" t="s">
        <v>410</v>
      </c>
    </row>
    <row r="15" spans="1:11">
      <c r="A15" s="152" t="s">
        <v>332</v>
      </c>
      <c r="D15" s="152" t="s">
        <v>414</v>
      </c>
      <c r="F15" s="152" t="s">
        <v>415</v>
      </c>
      <c r="G15" s="153">
        <v>-1.6</v>
      </c>
      <c r="H15" s="154">
        <v>248</v>
      </c>
      <c r="I15" s="155">
        <f t="shared" si="0"/>
        <v>2.9634334720000002</v>
      </c>
      <c r="J15" s="234">
        <v>0.219</v>
      </c>
      <c r="K15" s="152" t="s">
        <v>410</v>
      </c>
    </row>
    <row r="16" spans="1:11">
      <c r="A16" s="152" t="s">
        <v>332</v>
      </c>
      <c r="D16" s="152" t="s">
        <v>414</v>
      </c>
      <c r="F16" s="152" t="s">
        <v>415</v>
      </c>
      <c r="G16" s="153">
        <v>-1.5</v>
      </c>
      <c r="H16" s="154">
        <v>253</v>
      </c>
      <c r="I16" s="155">
        <f t="shared" si="0"/>
        <v>2.7713298750000002</v>
      </c>
      <c r="J16" s="234">
        <v>0.219</v>
      </c>
      <c r="K16" s="152" t="s">
        <v>410</v>
      </c>
    </row>
    <row r="17" spans="1:11">
      <c r="A17" s="152" t="s">
        <v>332</v>
      </c>
      <c r="D17" s="152" t="s">
        <v>414</v>
      </c>
      <c r="F17" s="152" t="s">
        <v>415</v>
      </c>
      <c r="G17" s="153">
        <v>-1.4</v>
      </c>
      <c r="H17" s="154">
        <v>255</v>
      </c>
      <c r="I17" s="155">
        <f t="shared" si="0"/>
        <v>2.5801604079999998</v>
      </c>
      <c r="J17" s="234">
        <v>0.219</v>
      </c>
      <c r="K17" s="152" t="s">
        <v>410</v>
      </c>
    </row>
    <row r="18" spans="1:11">
      <c r="A18" s="152" t="s">
        <v>332</v>
      </c>
      <c r="D18" s="152" t="s">
        <v>414</v>
      </c>
      <c r="F18" s="152" t="s">
        <v>415</v>
      </c>
      <c r="G18" s="153">
        <v>-1.4</v>
      </c>
      <c r="H18" s="154">
        <v>257</v>
      </c>
      <c r="I18" s="155">
        <f t="shared" si="0"/>
        <v>2.5801604079999998</v>
      </c>
      <c r="J18" s="234">
        <v>0.219</v>
      </c>
      <c r="K18" s="152" t="s">
        <v>410</v>
      </c>
    </row>
    <row r="19" spans="1:11">
      <c r="A19" s="152" t="s">
        <v>332</v>
      </c>
      <c r="C19" s="152" t="s">
        <v>411</v>
      </c>
      <c r="D19" s="152" t="s">
        <v>414</v>
      </c>
      <c r="E19" s="152" t="s">
        <v>408</v>
      </c>
      <c r="F19" s="152" t="s">
        <v>415</v>
      </c>
      <c r="G19" s="153">
        <v>-1.5</v>
      </c>
      <c r="H19" s="154">
        <v>250</v>
      </c>
      <c r="I19" s="155">
        <f t="shared" si="0"/>
        <v>2.7713298750000002</v>
      </c>
      <c r="J19" s="234">
        <v>0.219</v>
      </c>
      <c r="K19" s="152" t="s">
        <v>410</v>
      </c>
    </row>
    <row r="20" spans="1:11">
      <c r="A20" s="152" t="s">
        <v>332</v>
      </c>
      <c r="D20" s="152" t="s">
        <v>414</v>
      </c>
      <c r="F20" s="152" t="s">
        <v>415</v>
      </c>
      <c r="G20" s="153">
        <v>-1.5</v>
      </c>
      <c r="H20" s="154">
        <v>252</v>
      </c>
      <c r="I20" s="155">
        <f t="shared" si="0"/>
        <v>2.7713298750000002</v>
      </c>
      <c r="J20" s="234">
        <v>0.219</v>
      </c>
      <c r="K20" s="152" t="s">
        <v>410</v>
      </c>
    </row>
    <row r="21" spans="1:11">
      <c r="A21" s="152" t="s">
        <v>332</v>
      </c>
      <c r="D21" s="152" t="s">
        <v>414</v>
      </c>
      <c r="F21" s="152" t="s">
        <v>415</v>
      </c>
      <c r="G21" s="153">
        <v>-1.4</v>
      </c>
      <c r="H21" s="154">
        <v>251</v>
      </c>
      <c r="I21" s="155">
        <f t="shared" si="0"/>
        <v>2.5801604079999998</v>
      </c>
      <c r="J21" s="234">
        <v>0.219</v>
      </c>
      <c r="K21" s="152" t="s">
        <v>410</v>
      </c>
    </row>
    <row r="22" spans="1:11">
      <c r="A22" s="152" t="s">
        <v>332</v>
      </c>
      <c r="D22" s="152" t="s">
        <v>414</v>
      </c>
      <c r="F22" s="152" t="s">
        <v>415</v>
      </c>
      <c r="G22" s="153">
        <v>-1.4</v>
      </c>
      <c r="H22" s="154">
        <v>253</v>
      </c>
      <c r="I22" s="155">
        <f t="shared" si="0"/>
        <v>2.5801604079999998</v>
      </c>
      <c r="J22" s="234">
        <v>0.219</v>
      </c>
      <c r="K22" s="152" t="s">
        <v>410</v>
      </c>
    </row>
    <row r="23" spans="1:11">
      <c r="A23" s="152" t="s">
        <v>332</v>
      </c>
      <c r="D23" s="152" t="s">
        <v>414</v>
      </c>
      <c r="F23" s="152" t="s">
        <v>415</v>
      </c>
      <c r="G23" s="153">
        <v>-1.3</v>
      </c>
      <c r="H23" s="154">
        <v>254</v>
      </c>
      <c r="I23" s="155">
        <f t="shared" si="0"/>
        <v>2.3899217290000001</v>
      </c>
      <c r="J23" s="234">
        <v>0.219</v>
      </c>
      <c r="K23" s="152" t="s">
        <v>410</v>
      </c>
    </row>
    <row r="24" spans="1:11">
      <c r="A24" s="152" t="s">
        <v>332</v>
      </c>
      <c r="D24" s="152" t="s">
        <v>414</v>
      </c>
      <c r="F24" s="152" t="s">
        <v>415</v>
      </c>
      <c r="G24" s="153">
        <v>-1.3</v>
      </c>
      <c r="H24" s="154">
        <v>256</v>
      </c>
      <c r="I24" s="155">
        <f t="shared" si="0"/>
        <v>2.3899217290000001</v>
      </c>
      <c r="J24" s="234">
        <v>0.219</v>
      </c>
      <c r="K24" s="152" t="s">
        <v>410</v>
      </c>
    </row>
    <row r="25" spans="1:11">
      <c r="A25" s="152" t="s">
        <v>332</v>
      </c>
      <c r="B25" s="156" t="s">
        <v>430</v>
      </c>
      <c r="C25" s="152" t="s">
        <v>406</v>
      </c>
      <c r="D25" s="152" t="s">
        <v>414</v>
      </c>
      <c r="E25" s="152" t="s">
        <v>408</v>
      </c>
      <c r="F25" s="152" t="s">
        <v>415</v>
      </c>
      <c r="G25" s="153">
        <v>-1.3</v>
      </c>
      <c r="H25" s="154">
        <v>191</v>
      </c>
      <c r="I25" s="155">
        <f t="shared" si="0"/>
        <v>2.3899217290000001</v>
      </c>
      <c r="J25" s="234">
        <v>0.126</v>
      </c>
      <c r="K25" s="152" t="s">
        <v>410</v>
      </c>
    </row>
    <row r="26" spans="1:11">
      <c r="A26" s="152" t="s">
        <v>332</v>
      </c>
      <c r="D26" s="152" t="s">
        <v>414</v>
      </c>
      <c r="F26" s="152" t="s">
        <v>415</v>
      </c>
      <c r="G26" s="153">
        <v>-1.3</v>
      </c>
      <c r="H26" s="154">
        <v>191</v>
      </c>
      <c r="I26" s="155">
        <f t="shared" si="0"/>
        <v>2.3899217290000001</v>
      </c>
      <c r="J26" s="234">
        <v>0.126</v>
      </c>
      <c r="K26" s="152" t="s">
        <v>410</v>
      </c>
    </row>
    <row r="27" spans="1:11">
      <c r="A27" s="152" t="s">
        <v>332</v>
      </c>
      <c r="D27" s="152" t="s">
        <v>414</v>
      </c>
      <c r="F27" s="152" t="s">
        <v>415</v>
      </c>
      <c r="G27" s="153">
        <v>-1.2</v>
      </c>
      <c r="H27" s="154">
        <v>192</v>
      </c>
      <c r="I27" s="155">
        <f t="shared" si="0"/>
        <v>2.2006104960000004</v>
      </c>
      <c r="J27" s="234">
        <v>0.126</v>
      </c>
      <c r="K27" s="152" t="s">
        <v>410</v>
      </c>
    </row>
    <row r="28" spans="1:11">
      <c r="A28" s="152" t="s">
        <v>332</v>
      </c>
      <c r="D28" s="152" t="s">
        <v>414</v>
      </c>
      <c r="F28" s="152" t="s">
        <v>415</v>
      </c>
      <c r="G28" s="153">
        <v>-1.1000000000000001</v>
      </c>
      <c r="H28" s="154">
        <v>194</v>
      </c>
      <c r="I28" s="155">
        <f t="shared" si="0"/>
        <v>2.0122233669999998</v>
      </c>
      <c r="J28" s="234">
        <v>0.126</v>
      </c>
      <c r="K28" s="152" t="s">
        <v>410</v>
      </c>
    </row>
    <row r="29" spans="1:11">
      <c r="A29" s="152" t="s">
        <v>332</v>
      </c>
      <c r="C29" s="152" t="s">
        <v>411</v>
      </c>
      <c r="D29" s="152" t="s">
        <v>414</v>
      </c>
      <c r="E29" s="152" t="s">
        <v>408</v>
      </c>
      <c r="F29" s="152" t="s">
        <v>415</v>
      </c>
      <c r="G29" s="153">
        <v>-1.4</v>
      </c>
      <c r="H29" s="154">
        <v>200</v>
      </c>
      <c r="I29" s="155">
        <f t="shared" si="0"/>
        <v>2.5801604079999998</v>
      </c>
      <c r="J29" s="234">
        <v>0.126</v>
      </c>
      <c r="K29" s="152" t="s">
        <v>410</v>
      </c>
    </row>
    <row r="30" spans="1:11">
      <c r="A30" s="152" t="s">
        <v>332</v>
      </c>
      <c r="D30" s="152" t="s">
        <v>414</v>
      </c>
      <c r="F30" s="152" t="s">
        <v>415</v>
      </c>
      <c r="G30" s="153">
        <v>-1.4</v>
      </c>
      <c r="H30" s="154">
        <v>204</v>
      </c>
      <c r="I30" s="155">
        <f t="shared" si="0"/>
        <v>2.5801604079999998</v>
      </c>
      <c r="J30" s="234">
        <v>0.126</v>
      </c>
      <c r="K30" s="152" t="s">
        <v>410</v>
      </c>
    </row>
    <row r="31" spans="1:11">
      <c r="A31" s="152" t="s">
        <v>332</v>
      </c>
      <c r="D31" s="152" t="s">
        <v>414</v>
      </c>
      <c r="F31" s="152" t="s">
        <v>415</v>
      </c>
      <c r="G31" s="153">
        <v>-1.3</v>
      </c>
      <c r="H31" s="154">
        <v>204</v>
      </c>
      <c r="I31" s="155">
        <f t="shared" si="0"/>
        <v>2.3899217290000001</v>
      </c>
      <c r="J31" s="234">
        <v>0.126</v>
      </c>
      <c r="K31" s="152" t="s">
        <v>410</v>
      </c>
    </row>
    <row r="32" spans="1:11">
      <c r="A32" s="152" t="s">
        <v>332</v>
      </c>
      <c r="D32" s="152" t="s">
        <v>414</v>
      </c>
      <c r="F32" s="152" t="s">
        <v>415</v>
      </c>
      <c r="G32" s="153">
        <v>-1.3</v>
      </c>
      <c r="H32" s="154">
        <v>205</v>
      </c>
      <c r="I32" s="155">
        <f t="shared" si="0"/>
        <v>2.3899217290000001</v>
      </c>
      <c r="J32" s="234">
        <v>0.126</v>
      </c>
      <c r="K32" s="152" t="s">
        <v>410</v>
      </c>
    </row>
    <row r="33" spans="1:11">
      <c r="A33" s="152" t="s">
        <v>332</v>
      </c>
      <c r="C33" s="152" t="s">
        <v>412</v>
      </c>
      <c r="D33" s="152" t="s">
        <v>414</v>
      </c>
      <c r="E33" s="152" t="s">
        <v>408</v>
      </c>
      <c r="F33" s="152" t="s">
        <v>415</v>
      </c>
      <c r="G33" s="153">
        <v>-1.2</v>
      </c>
      <c r="H33" s="154">
        <v>198</v>
      </c>
      <c r="I33" s="155">
        <f t="shared" si="0"/>
        <v>2.2006104960000004</v>
      </c>
      <c r="J33" s="234">
        <v>0.126</v>
      </c>
      <c r="K33" s="152" t="s">
        <v>410</v>
      </c>
    </row>
    <row r="34" spans="1:11">
      <c r="A34" s="152" t="s">
        <v>332</v>
      </c>
      <c r="D34" s="152" t="s">
        <v>414</v>
      </c>
      <c r="F34" s="152" t="s">
        <v>415</v>
      </c>
      <c r="G34" s="153">
        <v>-1.2</v>
      </c>
      <c r="H34" s="154">
        <v>205</v>
      </c>
      <c r="I34" s="155">
        <f t="shared" si="0"/>
        <v>2.2006104960000004</v>
      </c>
      <c r="J34" s="234">
        <v>0.126</v>
      </c>
      <c r="K34" s="152" t="s">
        <v>410</v>
      </c>
    </row>
    <row r="35" spans="1:11">
      <c r="A35" s="152" t="s">
        <v>332</v>
      </c>
      <c r="D35" s="152" t="s">
        <v>414</v>
      </c>
      <c r="F35" s="152" t="s">
        <v>415</v>
      </c>
      <c r="G35" s="153">
        <v>-1.1000000000000001</v>
      </c>
      <c r="H35" s="154">
        <v>204</v>
      </c>
      <c r="I35" s="155">
        <f t="shared" si="0"/>
        <v>2.0122233669999998</v>
      </c>
      <c r="J35" s="234">
        <v>0.126</v>
      </c>
      <c r="K35" s="152" t="s">
        <v>410</v>
      </c>
    </row>
    <row r="36" spans="1:11">
      <c r="A36" s="152" t="s">
        <v>333</v>
      </c>
      <c r="B36" s="156" t="s">
        <v>951</v>
      </c>
      <c r="C36" s="152" t="s">
        <v>431</v>
      </c>
      <c r="D36" s="152" t="s">
        <v>414</v>
      </c>
      <c r="E36" s="152" t="s">
        <v>408</v>
      </c>
      <c r="F36" s="152" t="s">
        <v>415</v>
      </c>
      <c r="G36" s="153">
        <v>-4.5</v>
      </c>
      <c r="H36" s="154">
        <v>251.4</v>
      </c>
      <c r="I36" s="155">
        <f t="shared" si="0"/>
        <v>8.9558066249999992</v>
      </c>
      <c r="J36" s="234">
        <v>1.698</v>
      </c>
      <c r="K36" s="152" t="s">
        <v>410</v>
      </c>
    </row>
    <row r="37" spans="1:11">
      <c r="A37" s="152" t="s">
        <v>333</v>
      </c>
      <c r="D37" s="152" t="s">
        <v>414</v>
      </c>
      <c r="F37" s="152" t="s">
        <v>415</v>
      </c>
      <c r="G37" s="153">
        <v>-2.5</v>
      </c>
      <c r="H37" s="154">
        <v>232.3</v>
      </c>
      <c r="I37" s="155">
        <f t="shared" si="0"/>
        <v>4.7349531250000005</v>
      </c>
      <c r="J37" s="234">
        <v>1.698</v>
      </c>
      <c r="K37" s="152" t="s">
        <v>410</v>
      </c>
    </row>
    <row r="38" spans="1:11">
      <c r="A38" s="152" t="s">
        <v>333</v>
      </c>
      <c r="D38" s="152" t="s">
        <v>414</v>
      </c>
      <c r="F38" s="152" t="s">
        <v>415</v>
      </c>
      <c r="G38" s="153">
        <v>-2.4</v>
      </c>
      <c r="H38" s="154">
        <v>233.1</v>
      </c>
      <c r="I38" s="155">
        <f t="shared" si="0"/>
        <v>4.5342919679999998</v>
      </c>
      <c r="J38" s="234">
        <v>1.698</v>
      </c>
      <c r="K38" s="152" t="s">
        <v>410</v>
      </c>
    </row>
    <row r="39" spans="1:11">
      <c r="A39" s="152" t="s">
        <v>333</v>
      </c>
      <c r="D39" s="152" t="s">
        <v>414</v>
      </c>
      <c r="F39" s="152" t="s">
        <v>415</v>
      </c>
      <c r="G39" s="153">
        <v>-2.2999999999999998</v>
      </c>
      <c r="H39" s="154">
        <v>223.5</v>
      </c>
      <c r="I39" s="155">
        <f t="shared" si="0"/>
        <v>4.334595019</v>
      </c>
      <c r="J39" s="234">
        <v>1.698</v>
      </c>
      <c r="K39" s="152" t="s">
        <v>410</v>
      </c>
    </row>
    <row r="40" spans="1:11">
      <c r="A40" s="152" t="s">
        <v>333</v>
      </c>
      <c r="D40" s="152" t="s">
        <v>414</v>
      </c>
      <c r="F40" s="152" t="s">
        <v>415</v>
      </c>
      <c r="G40" s="153">
        <v>-3.2</v>
      </c>
      <c r="H40" s="154">
        <v>250.1</v>
      </c>
      <c r="I40" s="155">
        <f t="shared" si="0"/>
        <v>6.1668597760000008</v>
      </c>
      <c r="J40" s="234">
        <v>1.698</v>
      </c>
      <c r="K40" s="152" t="s">
        <v>410</v>
      </c>
    </row>
    <row r="41" spans="1:11">
      <c r="A41" s="152" t="s">
        <v>333</v>
      </c>
      <c r="D41" s="152" t="s">
        <v>414</v>
      </c>
      <c r="F41" s="152" t="s">
        <v>415</v>
      </c>
      <c r="G41" s="153">
        <v>-2.8</v>
      </c>
      <c r="H41" s="154">
        <v>232.4</v>
      </c>
      <c r="I41" s="155">
        <f t="shared" si="0"/>
        <v>5.342755264</v>
      </c>
      <c r="J41" s="234">
        <v>1.698</v>
      </c>
      <c r="K41" s="152" t="s">
        <v>410</v>
      </c>
    </row>
    <row r="42" spans="1:11">
      <c r="A42" s="152" t="s">
        <v>333</v>
      </c>
      <c r="D42" s="152" t="s">
        <v>414</v>
      </c>
      <c r="F42" s="152" t="s">
        <v>415</v>
      </c>
      <c r="G42" s="153">
        <v>-3.1</v>
      </c>
      <c r="H42" s="154">
        <v>230.1</v>
      </c>
      <c r="I42" s="155">
        <f t="shared" si="0"/>
        <v>5.959355587000001</v>
      </c>
      <c r="J42" s="234">
        <v>1.698</v>
      </c>
      <c r="K42" s="152" t="s">
        <v>410</v>
      </c>
    </row>
    <row r="43" spans="1:11">
      <c r="A43" s="152" t="s">
        <v>333</v>
      </c>
      <c r="D43" s="152" t="s">
        <v>414</v>
      </c>
      <c r="F43" s="152" t="s">
        <v>415</v>
      </c>
      <c r="G43" s="153">
        <v>-3.5</v>
      </c>
      <c r="H43" s="154">
        <v>223.7</v>
      </c>
      <c r="I43" s="155">
        <f t="shared" si="0"/>
        <v>6.7953313750000008</v>
      </c>
      <c r="J43" s="234">
        <v>1.698</v>
      </c>
      <c r="K43" s="152" t="s">
        <v>410</v>
      </c>
    </row>
    <row r="44" spans="1:11">
      <c r="A44" s="152" t="s">
        <v>333</v>
      </c>
      <c r="D44" s="152" t="s">
        <v>414</v>
      </c>
      <c r="F44" s="152" t="s">
        <v>415</v>
      </c>
      <c r="G44" s="153">
        <v>-3.3</v>
      </c>
      <c r="H44" s="154">
        <v>225.9</v>
      </c>
      <c r="I44" s="155">
        <f t="shared" si="0"/>
        <v>6.3753549089999995</v>
      </c>
      <c r="J44" s="234">
        <v>1.698</v>
      </c>
      <c r="K44" s="152" t="s">
        <v>410</v>
      </c>
    </row>
    <row r="45" spans="1:11">
      <c r="A45" s="152" t="s">
        <v>333</v>
      </c>
      <c r="B45" s="156" t="s">
        <v>432</v>
      </c>
      <c r="C45" s="152" t="s">
        <v>431</v>
      </c>
      <c r="D45" s="152" t="s">
        <v>414</v>
      </c>
      <c r="E45" s="152" t="s">
        <v>408</v>
      </c>
      <c r="F45" s="152" t="s">
        <v>415</v>
      </c>
      <c r="G45" s="153">
        <v>-3.4</v>
      </c>
      <c r="H45" s="154">
        <v>219.5</v>
      </c>
      <c r="I45" s="155">
        <f t="shared" si="0"/>
        <v>6.5848443279999991</v>
      </c>
      <c r="K45" s="152" t="s">
        <v>410</v>
      </c>
    </row>
    <row r="46" spans="1:11">
      <c r="A46" s="152" t="s">
        <v>333</v>
      </c>
      <c r="D46" s="152" t="s">
        <v>414</v>
      </c>
      <c r="F46" s="152" t="s">
        <v>415</v>
      </c>
      <c r="G46" s="153">
        <v>-3.2</v>
      </c>
      <c r="H46" s="154">
        <v>220</v>
      </c>
      <c r="I46" s="155">
        <f t="shared" si="0"/>
        <v>6.1668597760000008</v>
      </c>
      <c r="K46" s="152" t="s">
        <v>410</v>
      </c>
    </row>
    <row r="47" spans="1:11">
      <c r="A47" s="152" t="s">
        <v>333</v>
      </c>
      <c r="D47" s="152" t="s">
        <v>414</v>
      </c>
      <c r="F47" s="152" t="s">
        <v>415</v>
      </c>
      <c r="G47" s="153">
        <v>-2.8</v>
      </c>
      <c r="H47" s="154">
        <v>219.8</v>
      </c>
      <c r="I47" s="155">
        <f t="shared" si="0"/>
        <v>5.342755264</v>
      </c>
      <c r="K47" s="152" t="s">
        <v>410</v>
      </c>
    </row>
    <row r="48" spans="1:11">
      <c r="A48" s="152" t="s">
        <v>333</v>
      </c>
      <c r="D48" s="152" t="s">
        <v>414</v>
      </c>
      <c r="F48" s="152" t="s">
        <v>415</v>
      </c>
      <c r="G48" s="153">
        <v>-3</v>
      </c>
      <c r="H48" s="154">
        <v>221.5</v>
      </c>
      <c r="I48" s="155">
        <f t="shared" si="0"/>
        <v>5.7528389999999998</v>
      </c>
      <c r="K48" s="152" t="s">
        <v>410</v>
      </c>
    </row>
    <row r="49" spans="1:11">
      <c r="A49" s="152" t="s">
        <v>333</v>
      </c>
      <c r="C49" s="152" t="s">
        <v>433</v>
      </c>
      <c r="D49" s="152" t="s">
        <v>414</v>
      </c>
      <c r="E49" s="152" t="s">
        <v>408</v>
      </c>
      <c r="F49" s="152" t="s">
        <v>415</v>
      </c>
      <c r="G49" s="153">
        <v>-3.2</v>
      </c>
      <c r="H49" s="154">
        <v>297</v>
      </c>
      <c r="I49" s="155">
        <f t="shared" ref="I49:I112" si="1">-(1.78*G49-(0.0442*G49^2)+(0.000557*G49^3))</f>
        <v>6.1668597760000008</v>
      </c>
      <c r="K49" s="152" t="s">
        <v>410</v>
      </c>
    </row>
    <row r="50" spans="1:11">
      <c r="A50" s="152" t="s">
        <v>333</v>
      </c>
      <c r="D50" s="152" t="s">
        <v>414</v>
      </c>
      <c r="F50" s="152" t="s">
        <v>415</v>
      </c>
      <c r="G50" s="153">
        <v>-2.8</v>
      </c>
      <c r="H50" s="154">
        <v>289</v>
      </c>
      <c r="I50" s="155">
        <f t="shared" si="1"/>
        <v>5.342755264</v>
      </c>
      <c r="K50" s="152" t="s">
        <v>410</v>
      </c>
    </row>
    <row r="51" spans="1:11">
      <c r="A51" s="152" t="s">
        <v>333</v>
      </c>
      <c r="D51" s="152" t="s">
        <v>414</v>
      </c>
      <c r="F51" s="152" t="s">
        <v>415</v>
      </c>
      <c r="G51" s="153">
        <v>-3</v>
      </c>
      <c r="H51" s="154">
        <v>295</v>
      </c>
      <c r="I51" s="155">
        <f t="shared" si="1"/>
        <v>5.7528389999999998</v>
      </c>
      <c r="K51" s="152" t="s">
        <v>410</v>
      </c>
    </row>
    <row r="52" spans="1:11">
      <c r="A52" s="152" t="s">
        <v>333</v>
      </c>
      <c r="D52" s="152" t="s">
        <v>414</v>
      </c>
      <c r="F52" s="152" t="s">
        <v>415</v>
      </c>
      <c r="G52" s="153">
        <v>-3.4</v>
      </c>
      <c r="H52" s="154">
        <v>297</v>
      </c>
      <c r="I52" s="155">
        <f t="shared" si="1"/>
        <v>6.5848443279999991</v>
      </c>
      <c r="K52" s="152" t="s">
        <v>410</v>
      </c>
    </row>
    <row r="53" spans="1:11">
      <c r="A53" s="152" t="s">
        <v>333</v>
      </c>
      <c r="B53" s="156" t="s">
        <v>434</v>
      </c>
      <c r="C53" s="152" t="s">
        <v>431</v>
      </c>
      <c r="D53" s="152" t="s">
        <v>414</v>
      </c>
      <c r="E53" s="152" t="s">
        <v>408</v>
      </c>
      <c r="F53" s="152" t="s">
        <v>415</v>
      </c>
      <c r="G53" s="153">
        <v>-2.9</v>
      </c>
      <c r="H53" s="154">
        <v>233.6</v>
      </c>
      <c r="I53" s="155">
        <f t="shared" si="1"/>
        <v>5.5473066730000005</v>
      </c>
      <c r="J53" s="234">
        <v>0.14799999999999999</v>
      </c>
      <c r="K53" s="152" t="s">
        <v>410</v>
      </c>
    </row>
    <row r="54" spans="1:11">
      <c r="A54" s="152" t="s">
        <v>333</v>
      </c>
      <c r="D54" s="152" t="s">
        <v>414</v>
      </c>
      <c r="F54" s="152" t="s">
        <v>415</v>
      </c>
      <c r="G54" s="153">
        <v>-3.1</v>
      </c>
      <c r="H54" s="154">
        <v>222.5</v>
      </c>
      <c r="I54" s="155">
        <f t="shared" si="1"/>
        <v>5.959355587000001</v>
      </c>
      <c r="J54" s="234">
        <v>0.14799999999999999</v>
      </c>
      <c r="K54" s="152" t="s">
        <v>410</v>
      </c>
    </row>
    <row r="55" spans="1:11">
      <c r="A55" s="152" t="s">
        <v>333</v>
      </c>
      <c r="D55" s="152" t="s">
        <v>414</v>
      </c>
      <c r="F55" s="152" t="s">
        <v>415</v>
      </c>
      <c r="G55" s="153">
        <v>-3.2</v>
      </c>
      <c r="H55" s="154">
        <v>231.3</v>
      </c>
      <c r="I55" s="155">
        <f t="shared" si="1"/>
        <v>6.1668597760000008</v>
      </c>
      <c r="J55" s="234">
        <v>0.14799999999999999</v>
      </c>
      <c r="K55" s="152" t="s">
        <v>410</v>
      </c>
    </row>
    <row r="56" spans="1:11">
      <c r="A56" s="152" t="s">
        <v>333</v>
      </c>
      <c r="D56" s="152" t="s">
        <v>414</v>
      </c>
      <c r="E56" s="152" t="s">
        <v>408</v>
      </c>
      <c r="F56" s="152" t="s">
        <v>415</v>
      </c>
      <c r="G56" s="153">
        <v>-2.8</v>
      </c>
      <c r="H56" s="154">
        <v>226.2</v>
      </c>
      <c r="I56" s="155">
        <f t="shared" si="1"/>
        <v>5.342755264</v>
      </c>
      <c r="J56" s="234">
        <v>0.14799999999999999</v>
      </c>
      <c r="K56" s="152" t="s">
        <v>410</v>
      </c>
    </row>
    <row r="57" spans="1:11">
      <c r="A57" s="152" t="s">
        <v>333</v>
      </c>
      <c r="B57" s="156" t="s">
        <v>435</v>
      </c>
      <c r="C57" s="152" t="s">
        <v>431</v>
      </c>
      <c r="D57" s="152" t="s">
        <v>414</v>
      </c>
      <c r="F57" s="152" t="s">
        <v>409</v>
      </c>
      <c r="G57" s="153">
        <v>-5.5</v>
      </c>
      <c r="H57" s="154">
        <v>128</v>
      </c>
      <c r="I57" s="155">
        <f t="shared" si="1"/>
        <v>11.219720875</v>
      </c>
      <c r="K57" s="152" t="s">
        <v>410</v>
      </c>
    </row>
    <row r="58" spans="1:11">
      <c r="A58" s="152" t="s">
        <v>333</v>
      </c>
      <c r="D58" s="152" t="s">
        <v>414</v>
      </c>
      <c r="F58" s="152" t="s">
        <v>409</v>
      </c>
      <c r="G58" s="153">
        <v>-5</v>
      </c>
      <c r="H58" s="154">
        <v>130</v>
      </c>
      <c r="I58" s="155">
        <f t="shared" si="1"/>
        <v>10.074625000000001</v>
      </c>
      <c r="K58" s="152" t="s">
        <v>410</v>
      </c>
    </row>
    <row r="59" spans="1:11">
      <c r="A59" s="152" t="s">
        <v>333</v>
      </c>
      <c r="C59" s="152" t="s">
        <v>433</v>
      </c>
      <c r="D59" s="152" t="s">
        <v>414</v>
      </c>
      <c r="E59" s="152" t="s">
        <v>408</v>
      </c>
      <c r="F59" s="152" t="s">
        <v>409</v>
      </c>
      <c r="G59" s="153">
        <v>-3.1</v>
      </c>
      <c r="H59" s="154">
        <v>200.6</v>
      </c>
      <c r="I59" s="155">
        <f t="shared" si="1"/>
        <v>5.959355587000001</v>
      </c>
      <c r="K59" s="152" t="s">
        <v>410</v>
      </c>
    </row>
    <row r="60" spans="1:11">
      <c r="A60" s="152" t="s">
        <v>333</v>
      </c>
      <c r="D60" s="152" t="s">
        <v>414</v>
      </c>
      <c r="F60" s="152" t="s">
        <v>409</v>
      </c>
      <c r="G60" s="153">
        <v>-3.3</v>
      </c>
      <c r="H60" s="154">
        <v>206.7</v>
      </c>
      <c r="I60" s="155">
        <f t="shared" si="1"/>
        <v>6.3753549089999995</v>
      </c>
      <c r="K60" s="152" t="s">
        <v>410</v>
      </c>
    </row>
    <row r="61" spans="1:11">
      <c r="A61" s="152" t="s">
        <v>333</v>
      </c>
      <c r="B61" s="156" t="s">
        <v>436</v>
      </c>
      <c r="C61" s="152" t="s">
        <v>431</v>
      </c>
      <c r="D61" s="152" t="s">
        <v>414</v>
      </c>
      <c r="E61" s="152" t="s">
        <v>408</v>
      </c>
      <c r="F61" s="152" t="s">
        <v>409</v>
      </c>
      <c r="G61" s="153">
        <v>-2.2000000000000002</v>
      </c>
      <c r="H61" s="154">
        <v>189.2</v>
      </c>
      <c r="I61" s="155">
        <f t="shared" si="1"/>
        <v>4.1358589360000009</v>
      </c>
      <c r="K61" s="152" t="s">
        <v>410</v>
      </c>
    </row>
    <row r="62" spans="1:11">
      <c r="A62" s="152" t="s">
        <v>333</v>
      </c>
      <c r="D62" s="152" t="s">
        <v>414</v>
      </c>
      <c r="F62" s="152" t="s">
        <v>409</v>
      </c>
      <c r="G62" s="153">
        <v>-1.8</v>
      </c>
      <c r="H62" s="154">
        <v>190.1</v>
      </c>
      <c r="I62" s="155">
        <f t="shared" si="1"/>
        <v>3.3504564240000003</v>
      </c>
      <c r="K62" s="152" t="s">
        <v>410</v>
      </c>
    </row>
    <row r="63" spans="1:11">
      <c r="A63" s="152" t="s">
        <v>333</v>
      </c>
      <c r="D63" s="152" t="s">
        <v>414</v>
      </c>
      <c r="F63" s="152" t="s">
        <v>409</v>
      </c>
      <c r="G63" s="153">
        <v>-1.7</v>
      </c>
      <c r="H63" s="154">
        <v>207.4</v>
      </c>
      <c r="I63" s="155">
        <f t="shared" si="1"/>
        <v>3.1564745409999997</v>
      </c>
      <c r="K63" s="152" t="s">
        <v>410</v>
      </c>
    </row>
    <row r="64" spans="1:11">
      <c r="A64" s="152" t="s">
        <v>333</v>
      </c>
      <c r="D64" s="152" t="s">
        <v>414</v>
      </c>
      <c r="F64" s="152" t="s">
        <v>409</v>
      </c>
      <c r="G64" s="153">
        <v>-2.1</v>
      </c>
      <c r="H64" s="154">
        <v>206.2</v>
      </c>
      <c r="I64" s="155">
        <f t="shared" si="1"/>
        <v>3.9380803770000004</v>
      </c>
      <c r="K64" s="152" t="s">
        <v>410</v>
      </c>
    </row>
    <row r="65" spans="1:11">
      <c r="A65" s="152" t="s">
        <v>333</v>
      </c>
      <c r="D65" s="152" t="s">
        <v>414</v>
      </c>
      <c r="F65" s="152" t="s">
        <v>409</v>
      </c>
      <c r="G65" s="153">
        <v>-1.8</v>
      </c>
      <c r="H65" s="154">
        <v>205.4</v>
      </c>
      <c r="I65" s="155">
        <f t="shared" si="1"/>
        <v>3.3504564240000003</v>
      </c>
      <c r="K65" s="152" t="s">
        <v>410</v>
      </c>
    </row>
    <row r="66" spans="1:11">
      <c r="A66" s="152" t="s">
        <v>333</v>
      </c>
      <c r="D66" s="152" t="s">
        <v>414</v>
      </c>
      <c r="F66" s="152" t="s">
        <v>409</v>
      </c>
      <c r="G66" s="153">
        <v>-3.6</v>
      </c>
      <c r="H66" s="154">
        <v>193.9</v>
      </c>
      <c r="I66" s="155">
        <f t="shared" si="1"/>
        <v>7.0068193920000006</v>
      </c>
      <c r="K66" s="152" t="s">
        <v>410</v>
      </c>
    </row>
    <row r="67" spans="1:11">
      <c r="A67" s="152" t="s">
        <v>333</v>
      </c>
      <c r="D67" s="152" t="s">
        <v>414</v>
      </c>
      <c r="F67" s="152" t="s">
        <v>409</v>
      </c>
      <c r="G67" s="153">
        <v>-2.8</v>
      </c>
      <c r="H67" s="154">
        <v>195.7</v>
      </c>
      <c r="I67" s="155">
        <f t="shared" si="1"/>
        <v>5.342755264</v>
      </c>
      <c r="K67" s="152" t="s">
        <v>410</v>
      </c>
    </row>
    <row r="68" spans="1:11">
      <c r="A68" s="152" t="s">
        <v>333</v>
      </c>
      <c r="D68" s="152" t="s">
        <v>414</v>
      </c>
      <c r="F68" s="152" t="s">
        <v>409</v>
      </c>
      <c r="G68" s="153">
        <v>-3.2</v>
      </c>
      <c r="H68" s="154">
        <v>192.6</v>
      </c>
      <c r="I68" s="155">
        <f t="shared" si="1"/>
        <v>6.1668597760000008</v>
      </c>
      <c r="K68" s="152" t="s">
        <v>410</v>
      </c>
    </row>
    <row r="69" spans="1:11">
      <c r="A69" s="152" t="s">
        <v>333</v>
      </c>
      <c r="D69" s="152" t="s">
        <v>414</v>
      </c>
      <c r="F69" s="152" t="s">
        <v>409</v>
      </c>
      <c r="G69" s="153">
        <v>-2.2999999999999998</v>
      </c>
      <c r="H69" s="154">
        <v>197.8</v>
      </c>
      <c r="I69" s="155">
        <f t="shared" si="1"/>
        <v>4.334595019</v>
      </c>
      <c r="K69" s="152" t="s">
        <v>410</v>
      </c>
    </row>
    <row r="70" spans="1:11">
      <c r="A70" s="152" t="s">
        <v>333</v>
      </c>
      <c r="B70" s="156" t="s">
        <v>437</v>
      </c>
      <c r="C70" s="152" t="s">
        <v>431</v>
      </c>
      <c r="D70" s="152" t="s">
        <v>414</v>
      </c>
      <c r="E70" s="152" t="s">
        <v>408</v>
      </c>
      <c r="F70" s="152" t="s">
        <v>415</v>
      </c>
      <c r="G70" s="153">
        <v>-4.2</v>
      </c>
      <c r="H70" s="154">
        <v>223.5</v>
      </c>
      <c r="I70" s="155">
        <f t="shared" si="1"/>
        <v>8.2969550160000018</v>
      </c>
      <c r="K70" s="152" t="s">
        <v>410</v>
      </c>
    </row>
    <row r="71" spans="1:11">
      <c r="A71" s="152" t="s">
        <v>333</v>
      </c>
      <c r="D71" s="152" t="s">
        <v>414</v>
      </c>
      <c r="F71" s="152" t="s">
        <v>415</v>
      </c>
      <c r="G71" s="153">
        <v>-3.1</v>
      </c>
      <c r="H71" s="154">
        <v>222.4</v>
      </c>
      <c r="I71" s="155">
        <f t="shared" si="1"/>
        <v>5.959355587000001</v>
      </c>
      <c r="K71" s="152" t="s">
        <v>410</v>
      </c>
    </row>
    <row r="72" spans="1:11">
      <c r="A72" s="152" t="s">
        <v>333</v>
      </c>
      <c r="D72" s="152" t="s">
        <v>414</v>
      </c>
      <c r="F72" s="152" t="s">
        <v>415</v>
      </c>
      <c r="G72" s="153">
        <v>-3.7</v>
      </c>
      <c r="H72" s="154">
        <v>224.6</v>
      </c>
      <c r="I72" s="155">
        <f t="shared" si="1"/>
        <v>7.2193117210000004</v>
      </c>
      <c r="K72" s="152" t="s">
        <v>410</v>
      </c>
    </row>
    <row r="73" spans="1:11">
      <c r="A73" s="152" t="s">
        <v>333</v>
      </c>
      <c r="B73" s="156" t="s">
        <v>438</v>
      </c>
      <c r="C73" s="152" t="s">
        <v>431</v>
      </c>
      <c r="D73" s="152" t="s">
        <v>414</v>
      </c>
      <c r="E73" s="152" t="s">
        <v>408</v>
      </c>
      <c r="F73" s="152" t="s">
        <v>415</v>
      </c>
      <c r="G73" s="153">
        <v>-3.6</v>
      </c>
      <c r="H73" s="154">
        <v>182.3</v>
      </c>
      <c r="I73" s="155">
        <f t="shared" si="1"/>
        <v>7.0068193920000006</v>
      </c>
      <c r="K73" s="152" t="s">
        <v>410</v>
      </c>
    </row>
    <row r="74" spans="1:11">
      <c r="A74" s="152" t="s">
        <v>333</v>
      </c>
      <c r="D74" s="152" t="s">
        <v>414</v>
      </c>
      <c r="F74" s="152" t="s">
        <v>415</v>
      </c>
      <c r="G74" s="153">
        <v>-2.2999999999999998</v>
      </c>
      <c r="H74" s="154">
        <v>182.5</v>
      </c>
      <c r="I74" s="155">
        <f t="shared" si="1"/>
        <v>4.334595019</v>
      </c>
      <c r="K74" s="152" t="s">
        <v>410</v>
      </c>
    </row>
    <row r="75" spans="1:11">
      <c r="A75" s="152" t="s">
        <v>333</v>
      </c>
      <c r="D75" s="152" t="s">
        <v>414</v>
      </c>
      <c r="F75" s="152" t="s">
        <v>415</v>
      </c>
      <c r="G75" s="153">
        <v>-3.2</v>
      </c>
      <c r="H75" s="154">
        <v>183.6</v>
      </c>
      <c r="I75" s="155">
        <f t="shared" si="1"/>
        <v>6.1668597760000008</v>
      </c>
      <c r="K75" s="152" t="s">
        <v>410</v>
      </c>
    </row>
    <row r="76" spans="1:11">
      <c r="A76" s="152" t="s">
        <v>333</v>
      </c>
      <c r="D76" s="152" t="s">
        <v>414</v>
      </c>
      <c r="F76" s="152" t="s">
        <v>415</v>
      </c>
      <c r="G76" s="153">
        <v>-3.1</v>
      </c>
      <c r="H76" s="154">
        <v>182.4</v>
      </c>
      <c r="I76" s="155">
        <f t="shared" si="1"/>
        <v>5.959355587000001</v>
      </c>
      <c r="K76" s="152" t="s">
        <v>410</v>
      </c>
    </row>
    <row r="77" spans="1:11">
      <c r="A77" s="152" t="s">
        <v>333</v>
      </c>
      <c r="D77" s="152" t="s">
        <v>414</v>
      </c>
      <c r="F77" s="152" t="s">
        <v>415</v>
      </c>
      <c r="G77" s="153">
        <v>-2.1</v>
      </c>
      <c r="H77" s="154">
        <v>182.7</v>
      </c>
      <c r="I77" s="155">
        <f t="shared" si="1"/>
        <v>3.9380803770000004</v>
      </c>
      <c r="K77" s="152" t="s">
        <v>410</v>
      </c>
    </row>
    <row r="78" spans="1:11">
      <c r="A78" s="152" t="s">
        <v>333</v>
      </c>
      <c r="D78" s="152" t="s">
        <v>414</v>
      </c>
      <c r="F78" s="152" t="s">
        <v>415</v>
      </c>
      <c r="G78" s="153">
        <v>-2.4</v>
      </c>
      <c r="H78" s="154">
        <v>178.2</v>
      </c>
      <c r="I78" s="155">
        <f t="shared" si="1"/>
        <v>4.5342919679999998</v>
      </c>
      <c r="K78" s="152" t="s">
        <v>410</v>
      </c>
    </row>
    <row r="79" spans="1:11">
      <c r="A79" s="152" t="s">
        <v>333</v>
      </c>
      <c r="D79" s="152" t="s">
        <v>414</v>
      </c>
      <c r="F79" s="152" t="s">
        <v>415</v>
      </c>
      <c r="G79" s="153">
        <v>-2</v>
      </c>
      <c r="H79" s="154">
        <v>194.3</v>
      </c>
      <c r="I79" s="155">
        <f t="shared" si="1"/>
        <v>3.7412559999999999</v>
      </c>
      <c r="K79" s="152" t="s">
        <v>410</v>
      </c>
    </row>
    <row r="80" spans="1:11">
      <c r="A80" s="152" t="s">
        <v>333</v>
      </c>
      <c r="B80" s="156" t="s">
        <v>439</v>
      </c>
      <c r="C80" s="152" t="s">
        <v>431</v>
      </c>
      <c r="D80" s="152" t="s">
        <v>414</v>
      </c>
      <c r="E80" s="152" t="s">
        <v>408</v>
      </c>
      <c r="F80" s="152" t="s">
        <v>409</v>
      </c>
      <c r="G80" s="153">
        <v>-2.1</v>
      </c>
      <c r="H80" s="154">
        <v>117.2</v>
      </c>
      <c r="I80" s="155">
        <f t="shared" si="1"/>
        <v>3.9380803770000004</v>
      </c>
      <c r="K80" s="152" t="s">
        <v>410</v>
      </c>
    </row>
    <row r="81" spans="1:11">
      <c r="A81" s="152" t="s">
        <v>333</v>
      </c>
      <c r="B81" s="156" t="s">
        <v>440</v>
      </c>
      <c r="C81" s="152" t="s">
        <v>431</v>
      </c>
      <c r="D81" s="152" t="s">
        <v>414</v>
      </c>
      <c r="E81" s="152" t="s">
        <v>408</v>
      </c>
      <c r="F81" s="152" t="s">
        <v>415</v>
      </c>
      <c r="G81" s="153">
        <v>-3.1</v>
      </c>
      <c r="H81" s="154">
        <v>202.5</v>
      </c>
      <c r="I81" s="155">
        <f t="shared" si="1"/>
        <v>5.959355587000001</v>
      </c>
      <c r="K81" s="152" t="s">
        <v>410</v>
      </c>
    </row>
    <row r="82" spans="1:11">
      <c r="A82" s="152" t="s">
        <v>333</v>
      </c>
      <c r="D82" s="152" t="s">
        <v>414</v>
      </c>
      <c r="F82" s="152" t="s">
        <v>415</v>
      </c>
      <c r="G82" s="153">
        <v>-4.5</v>
      </c>
      <c r="H82" s="154">
        <v>197.5</v>
      </c>
      <c r="I82" s="155">
        <f t="shared" si="1"/>
        <v>8.9558066249999992</v>
      </c>
      <c r="K82" s="152" t="s">
        <v>410</v>
      </c>
    </row>
    <row r="83" spans="1:11">
      <c r="A83" s="152" t="s">
        <v>333</v>
      </c>
      <c r="D83" s="152" t="s">
        <v>414</v>
      </c>
      <c r="F83" s="152" t="s">
        <v>415</v>
      </c>
      <c r="G83" s="153">
        <v>-3.4</v>
      </c>
      <c r="H83" s="154">
        <v>202.3</v>
      </c>
      <c r="I83" s="155">
        <f t="shared" si="1"/>
        <v>6.5848443279999991</v>
      </c>
      <c r="K83" s="152" t="s">
        <v>410</v>
      </c>
    </row>
    <row r="84" spans="1:11">
      <c r="A84" s="152" t="s">
        <v>333</v>
      </c>
      <c r="D84" s="152" t="s">
        <v>414</v>
      </c>
      <c r="F84" s="152" t="s">
        <v>415</v>
      </c>
      <c r="G84" s="153">
        <v>-3.2</v>
      </c>
      <c r="H84" s="154">
        <v>206.2</v>
      </c>
      <c r="I84" s="155">
        <f t="shared" si="1"/>
        <v>6.1668597760000008</v>
      </c>
      <c r="K84" s="152" t="s">
        <v>410</v>
      </c>
    </row>
    <row r="85" spans="1:11">
      <c r="A85" s="152" t="s">
        <v>333</v>
      </c>
      <c r="B85" s="156" t="s">
        <v>441</v>
      </c>
      <c r="C85" s="152" t="s">
        <v>431</v>
      </c>
      <c r="D85" s="152" t="s">
        <v>414</v>
      </c>
      <c r="E85" s="152" t="s">
        <v>408</v>
      </c>
      <c r="F85" s="152" t="s">
        <v>419</v>
      </c>
      <c r="G85" s="153">
        <v>-3.8</v>
      </c>
      <c r="H85" s="154">
        <v>340.5</v>
      </c>
      <c r="I85" s="155">
        <f t="shared" si="1"/>
        <v>7.4328117039999997</v>
      </c>
      <c r="K85" s="152" t="s">
        <v>410</v>
      </c>
    </row>
    <row r="86" spans="1:11">
      <c r="A86" s="152" t="s">
        <v>333</v>
      </c>
      <c r="D86" s="152" t="s">
        <v>414</v>
      </c>
      <c r="F86" s="152" t="s">
        <v>419</v>
      </c>
      <c r="G86" s="153">
        <v>-4.2</v>
      </c>
      <c r="H86" s="154">
        <v>341.2</v>
      </c>
      <c r="I86" s="155">
        <f t="shared" si="1"/>
        <v>8.2969550160000018</v>
      </c>
      <c r="K86" s="152" t="s">
        <v>410</v>
      </c>
    </row>
    <row r="87" spans="1:11">
      <c r="A87" s="152" t="s">
        <v>333</v>
      </c>
      <c r="C87" s="152" t="s">
        <v>433</v>
      </c>
      <c r="D87" s="152" t="s">
        <v>414</v>
      </c>
      <c r="E87" s="152" t="s">
        <v>408</v>
      </c>
      <c r="F87" s="152" t="s">
        <v>415</v>
      </c>
      <c r="G87" s="153">
        <v>-2.6</v>
      </c>
      <c r="H87" s="154">
        <v>204.3</v>
      </c>
      <c r="I87" s="155">
        <f t="shared" si="1"/>
        <v>4.9365818319999999</v>
      </c>
      <c r="K87" s="152" t="s">
        <v>410</v>
      </c>
    </row>
    <row r="88" spans="1:11">
      <c r="A88" s="152" t="s">
        <v>333</v>
      </c>
      <c r="D88" s="152" t="s">
        <v>414</v>
      </c>
      <c r="F88" s="152" t="s">
        <v>415</v>
      </c>
      <c r="G88" s="153">
        <v>-3.2</v>
      </c>
      <c r="H88" s="154">
        <v>207.6</v>
      </c>
      <c r="I88" s="155">
        <f t="shared" si="1"/>
        <v>6.1668597760000008</v>
      </c>
      <c r="K88" s="152" t="s">
        <v>410</v>
      </c>
    </row>
    <row r="89" spans="1:11">
      <c r="A89" s="152" t="s">
        <v>333</v>
      </c>
      <c r="D89" s="152" t="s">
        <v>414</v>
      </c>
      <c r="F89" s="152" t="s">
        <v>415</v>
      </c>
      <c r="G89" s="153">
        <v>-2.7</v>
      </c>
      <c r="H89" s="154">
        <v>202.4</v>
      </c>
      <c r="I89" s="155">
        <f t="shared" si="1"/>
        <v>5.1391814310000008</v>
      </c>
      <c r="K89" s="152" t="s">
        <v>410</v>
      </c>
    </row>
    <row r="90" spans="1:11">
      <c r="A90" s="152" t="s">
        <v>333</v>
      </c>
      <c r="C90" s="152" t="s">
        <v>442</v>
      </c>
      <c r="D90" s="152" t="s">
        <v>414</v>
      </c>
      <c r="E90" s="152" t="s">
        <v>408</v>
      </c>
      <c r="F90" s="152" t="s">
        <v>419</v>
      </c>
      <c r="G90" s="153">
        <v>-4</v>
      </c>
      <c r="H90" s="154">
        <v>327.60000000000002</v>
      </c>
      <c r="I90" s="155">
        <f t="shared" si="1"/>
        <v>7.8628480000000005</v>
      </c>
      <c r="K90" s="152" t="s">
        <v>410</v>
      </c>
    </row>
    <row r="91" spans="1:11">
      <c r="A91" s="152" t="s">
        <v>333</v>
      </c>
      <c r="D91" s="152" t="s">
        <v>414</v>
      </c>
      <c r="F91" s="152" t="s">
        <v>419</v>
      </c>
      <c r="G91" s="153">
        <v>-3.9</v>
      </c>
      <c r="H91" s="154">
        <v>330.8</v>
      </c>
      <c r="I91" s="155">
        <f t="shared" si="1"/>
        <v>7.6473226830000005</v>
      </c>
      <c r="K91" s="152" t="s">
        <v>410</v>
      </c>
    </row>
    <row r="92" spans="1:11">
      <c r="A92" s="152" t="s">
        <v>333</v>
      </c>
      <c r="D92" s="152" t="s">
        <v>414</v>
      </c>
      <c r="F92" s="152" t="s">
        <v>419</v>
      </c>
      <c r="G92" s="153">
        <v>-3.8</v>
      </c>
      <c r="H92" s="154">
        <v>336.7</v>
      </c>
      <c r="I92" s="155">
        <f t="shared" si="1"/>
        <v>7.4328117039999997</v>
      </c>
      <c r="K92" s="152" t="s">
        <v>410</v>
      </c>
    </row>
    <row r="93" spans="1:11">
      <c r="A93" s="152" t="s">
        <v>333</v>
      </c>
      <c r="B93" s="156" t="s">
        <v>443</v>
      </c>
      <c r="C93" s="152" t="s">
        <v>431</v>
      </c>
      <c r="D93" s="152" t="s">
        <v>414</v>
      </c>
      <c r="E93" s="152" t="s">
        <v>408</v>
      </c>
      <c r="F93" s="152" t="s">
        <v>415</v>
      </c>
      <c r="G93" s="153">
        <v>-3.3</v>
      </c>
      <c r="H93" s="154">
        <v>234.9</v>
      </c>
      <c r="I93" s="155">
        <f t="shared" si="1"/>
        <v>6.3753549089999995</v>
      </c>
      <c r="K93" s="152" t="s">
        <v>410</v>
      </c>
    </row>
    <row r="94" spans="1:11">
      <c r="A94" s="152" t="s">
        <v>333</v>
      </c>
      <c r="D94" s="152" t="s">
        <v>414</v>
      </c>
      <c r="F94" s="152" t="s">
        <v>415</v>
      </c>
      <c r="G94" s="153">
        <v>-3.1</v>
      </c>
      <c r="H94" s="154">
        <v>234.2</v>
      </c>
      <c r="I94" s="155">
        <f t="shared" si="1"/>
        <v>5.959355587000001</v>
      </c>
      <c r="K94" s="152" t="s">
        <v>410</v>
      </c>
    </row>
    <row r="95" spans="1:11">
      <c r="A95" s="152" t="s">
        <v>333</v>
      </c>
      <c r="D95" s="152" t="s">
        <v>414</v>
      </c>
      <c r="F95" s="152" t="s">
        <v>415</v>
      </c>
      <c r="G95" s="153">
        <v>-2.9</v>
      </c>
      <c r="H95" s="154">
        <v>240.1</v>
      </c>
      <c r="I95" s="155">
        <f t="shared" si="1"/>
        <v>5.5473066730000005</v>
      </c>
      <c r="K95" s="152" t="s">
        <v>410</v>
      </c>
    </row>
    <row r="96" spans="1:11">
      <c r="A96" s="152" t="s">
        <v>333</v>
      </c>
      <c r="D96" s="152" t="s">
        <v>414</v>
      </c>
      <c r="F96" s="152" t="s">
        <v>415</v>
      </c>
      <c r="G96" s="153">
        <v>-3.2</v>
      </c>
      <c r="H96" s="154">
        <v>235.6</v>
      </c>
      <c r="I96" s="155">
        <f t="shared" si="1"/>
        <v>6.1668597760000008</v>
      </c>
      <c r="K96" s="152" t="s">
        <v>410</v>
      </c>
    </row>
    <row r="97" spans="1:11">
      <c r="A97" s="152" t="s">
        <v>333</v>
      </c>
      <c r="C97" s="152" t="s">
        <v>433</v>
      </c>
      <c r="D97" s="152" t="s">
        <v>414</v>
      </c>
      <c r="E97" s="152" t="s">
        <v>408</v>
      </c>
      <c r="F97" s="152" t="s">
        <v>409</v>
      </c>
      <c r="G97" s="153">
        <v>-1.8</v>
      </c>
      <c r="H97" s="154">
        <v>178.8</v>
      </c>
      <c r="I97" s="155">
        <f t="shared" si="1"/>
        <v>3.3504564240000003</v>
      </c>
      <c r="K97" s="152" t="s">
        <v>410</v>
      </c>
    </row>
    <row r="98" spans="1:11">
      <c r="A98" s="152" t="s">
        <v>333</v>
      </c>
      <c r="D98" s="152" t="s">
        <v>414</v>
      </c>
      <c r="F98" s="152" t="s">
        <v>409</v>
      </c>
      <c r="G98" s="153">
        <v>-1.7</v>
      </c>
      <c r="H98" s="154">
        <v>182.4</v>
      </c>
      <c r="I98" s="155">
        <f t="shared" si="1"/>
        <v>3.1564745409999997</v>
      </c>
      <c r="K98" s="152" t="s">
        <v>410</v>
      </c>
    </row>
    <row r="99" spans="1:11">
      <c r="A99" s="152" t="s">
        <v>333</v>
      </c>
      <c r="D99" s="152" t="s">
        <v>414</v>
      </c>
      <c r="F99" s="152" t="s">
        <v>409</v>
      </c>
      <c r="G99" s="153">
        <v>-2</v>
      </c>
      <c r="H99" s="154">
        <v>189.2</v>
      </c>
      <c r="I99" s="155">
        <f t="shared" si="1"/>
        <v>3.7412559999999999</v>
      </c>
      <c r="K99" s="152" t="s">
        <v>410</v>
      </c>
    </row>
    <row r="100" spans="1:11">
      <c r="A100" s="152" t="s">
        <v>333</v>
      </c>
      <c r="B100" s="156" t="s">
        <v>444</v>
      </c>
      <c r="C100" s="152" t="s">
        <v>431</v>
      </c>
      <c r="D100" s="152" t="s">
        <v>414</v>
      </c>
      <c r="E100" s="152" t="s">
        <v>408</v>
      </c>
      <c r="F100" s="152" t="s">
        <v>409</v>
      </c>
      <c r="G100" s="153">
        <v>-3.2</v>
      </c>
      <c r="H100" s="154">
        <v>180.5</v>
      </c>
      <c r="I100" s="155">
        <f t="shared" si="1"/>
        <v>6.1668597760000008</v>
      </c>
      <c r="K100" s="152" t="s">
        <v>410</v>
      </c>
    </row>
    <row r="101" spans="1:11">
      <c r="A101" s="152" t="s">
        <v>333</v>
      </c>
      <c r="D101" s="152" t="s">
        <v>414</v>
      </c>
      <c r="F101" s="152" t="s">
        <v>409</v>
      </c>
      <c r="G101" s="153">
        <v>-3.1</v>
      </c>
      <c r="H101" s="154">
        <v>181.2</v>
      </c>
      <c r="I101" s="155">
        <f t="shared" si="1"/>
        <v>5.959355587000001</v>
      </c>
      <c r="K101" s="152" t="s">
        <v>410</v>
      </c>
    </row>
    <row r="102" spans="1:11">
      <c r="A102" s="152" t="s">
        <v>333</v>
      </c>
      <c r="D102" s="152" t="s">
        <v>414</v>
      </c>
      <c r="F102" s="152" t="s">
        <v>409</v>
      </c>
      <c r="G102" s="153">
        <v>-3</v>
      </c>
      <c r="H102" s="154">
        <v>179.6</v>
      </c>
      <c r="I102" s="155">
        <f t="shared" si="1"/>
        <v>5.7528389999999998</v>
      </c>
      <c r="K102" s="152" t="s">
        <v>410</v>
      </c>
    </row>
    <row r="103" spans="1:11">
      <c r="A103" s="152" t="s">
        <v>333</v>
      </c>
      <c r="D103" s="152" t="s">
        <v>414</v>
      </c>
      <c r="F103" s="152" t="s">
        <v>409</v>
      </c>
      <c r="G103" s="153">
        <v>-2.8</v>
      </c>
      <c r="H103" s="154">
        <v>184.5</v>
      </c>
      <c r="I103" s="155">
        <f t="shared" si="1"/>
        <v>5.342755264</v>
      </c>
      <c r="K103" s="152" t="s">
        <v>410</v>
      </c>
    </row>
    <row r="104" spans="1:11">
      <c r="A104" s="152" t="s">
        <v>333</v>
      </c>
      <c r="B104" s="156" t="s">
        <v>445</v>
      </c>
      <c r="C104" s="152" t="s">
        <v>431</v>
      </c>
      <c r="D104" s="152" t="s">
        <v>414</v>
      </c>
      <c r="E104" s="152" t="s">
        <v>408</v>
      </c>
      <c r="F104" s="152" t="s">
        <v>409</v>
      </c>
      <c r="G104" s="153">
        <v>-2.4</v>
      </c>
      <c r="H104" s="154">
        <v>158.5</v>
      </c>
      <c r="I104" s="155">
        <f t="shared" si="1"/>
        <v>4.5342919679999998</v>
      </c>
      <c r="K104" s="152" t="s">
        <v>410</v>
      </c>
    </row>
    <row r="105" spans="1:11">
      <c r="A105" s="152" t="s">
        <v>333</v>
      </c>
      <c r="D105" s="152" t="s">
        <v>414</v>
      </c>
      <c r="F105" s="152" t="s">
        <v>409</v>
      </c>
      <c r="G105" s="153">
        <v>-2.7</v>
      </c>
      <c r="H105" s="154">
        <v>180.2</v>
      </c>
      <c r="I105" s="155">
        <f t="shared" si="1"/>
        <v>5.1391814310000008</v>
      </c>
      <c r="K105" s="152" t="s">
        <v>410</v>
      </c>
    </row>
    <row r="106" spans="1:11">
      <c r="A106" s="152" t="s">
        <v>333</v>
      </c>
      <c r="D106" s="152" t="s">
        <v>414</v>
      </c>
      <c r="F106" s="152" t="s">
        <v>409</v>
      </c>
      <c r="G106" s="153">
        <v>-3.2</v>
      </c>
      <c r="H106" s="154">
        <v>183.5</v>
      </c>
      <c r="I106" s="155">
        <f t="shared" si="1"/>
        <v>6.1668597760000008</v>
      </c>
      <c r="K106" s="152" t="s">
        <v>410</v>
      </c>
    </row>
    <row r="107" spans="1:11">
      <c r="A107" s="152" t="s">
        <v>333</v>
      </c>
      <c r="D107" s="152" t="s">
        <v>414</v>
      </c>
      <c r="F107" s="152" t="s">
        <v>409</v>
      </c>
      <c r="G107" s="153">
        <v>-2.5</v>
      </c>
      <c r="H107" s="154">
        <v>185.7</v>
      </c>
      <c r="I107" s="155">
        <f t="shared" si="1"/>
        <v>4.7349531250000005</v>
      </c>
      <c r="K107" s="152" t="s">
        <v>410</v>
      </c>
    </row>
    <row r="108" spans="1:11">
      <c r="A108" s="152" t="s">
        <v>333</v>
      </c>
      <c r="B108" s="156" t="s">
        <v>446</v>
      </c>
      <c r="C108" s="152" t="s">
        <v>431</v>
      </c>
      <c r="D108" s="152" t="s">
        <v>414</v>
      </c>
      <c r="E108" s="152" t="s">
        <v>408</v>
      </c>
      <c r="F108" s="152" t="s">
        <v>415</v>
      </c>
      <c r="G108" s="153">
        <v>-3.2</v>
      </c>
      <c r="H108" s="154">
        <v>270.7</v>
      </c>
      <c r="I108" s="155">
        <f t="shared" si="1"/>
        <v>6.1668597760000008</v>
      </c>
      <c r="K108" s="152" t="s">
        <v>410</v>
      </c>
    </row>
    <row r="109" spans="1:11">
      <c r="A109" s="152" t="s">
        <v>333</v>
      </c>
      <c r="D109" s="152" t="s">
        <v>414</v>
      </c>
      <c r="F109" s="152" t="s">
        <v>415</v>
      </c>
      <c r="G109" s="153">
        <v>-3.1</v>
      </c>
      <c r="H109" s="154">
        <v>272.5</v>
      </c>
      <c r="I109" s="155">
        <f t="shared" si="1"/>
        <v>5.959355587000001</v>
      </c>
      <c r="K109" s="152" t="s">
        <v>410</v>
      </c>
    </row>
    <row r="110" spans="1:11">
      <c r="A110" s="152" t="s">
        <v>333</v>
      </c>
      <c r="B110" s="156" t="s">
        <v>447</v>
      </c>
      <c r="C110" s="152" t="s">
        <v>431</v>
      </c>
      <c r="D110" s="152" t="s">
        <v>414</v>
      </c>
      <c r="E110" s="152" t="s">
        <v>408</v>
      </c>
      <c r="F110" s="152" t="s">
        <v>415</v>
      </c>
      <c r="G110" s="153">
        <v>-3.2</v>
      </c>
      <c r="H110" s="154">
        <v>229.9</v>
      </c>
      <c r="I110" s="155">
        <f t="shared" si="1"/>
        <v>6.1668597760000008</v>
      </c>
      <c r="K110" s="152" t="s">
        <v>410</v>
      </c>
    </row>
    <row r="111" spans="1:11">
      <c r="A111" s="152" t="s">
        <v>333</v>
      </c>
      <c r="C111" s="152" t="s">
        <v>433</v>
      </c>
      <c r="D111" s="152" t="s">
        <v>414</v>
      </c>
      <c r="E111" s="152" t="s">
        <v>408</v>
      </c>
      <c r="F111" s="152" t="s">
        <v>419</v>
      </c>
      <c r="G111" s="153">
        <v>-3.1</v>
      </c>
      <c r="H111" s="154">
        <v>340.2</v>
      </c>
      <c r="I111" s="155">
        <f t="shared" si="1"/>
        <v>5.959355587000001</v>
      </c>
      <c r="K111" s="152" t="s">
        <v>410</v>
      </c>
    </row>
    <row r="112" spans="1:11">
      <c r="A112" s="152" t="s">
        <v>333</v>
      </c>
      <c r="D112" s="152" t="s">
        <v>414</v>
      </c>
      <c r="F112" s="152" t="s">
        <v>419</v>
      </c>
      <c r="G112" s="153">
        <v>-3.4</v>
      </c>
      <c r="H112" s="154">
        <v>341.3</v>
      </c>
      <c r="I112" s="155">
        <f t="shared" si="1"/>
        <v>6.5848443279999991</v>
      </c>
      <c r="K112" s="152" t="s">
        <v>410</v>
      </c>
    </row>
    <row r="113" spans="1:11">
      <c r="A113" s="152" t="s">
        <v>333</v>
      </c>
      <c r="D113" s="152" t="s">
        <v>414</v>
      </c>
      <c r="F113" s="152" t="s">
        <v>419</v>
      </c>
      <c r="G113" s="153">
        <v>-3.9</v>
      </c>
      <c r="H113" s="154">
        <v>338.5</v>
      </c>
      <c r="I113" s="155">
        <f t="shared" ref="I113:I124" si="2">-(1.78*G113-(0.0442*G113^2)+(0.000557*G113^3))</f>
        <v>7.6473226830000005</v>
      </c>
      <c r="K113" s="152" t="s">
        <v>410</v>
      </c>
    </row>
    <row r="114" spans="1:11">
      <c r="A114" s="152" t="s">
        <v>333</v>
      </c>
      <c r="C114" s="152" t="s">
        <v>442</v>
      </c>
      <c r="D114" s="152" t="s">
        <v>414</v>
      </c>
      <c r="E114" s="152" t="s">
        <v>408</v>
      </c>
      <c r="F114" s="152" t="s">
        <v>415</v>
      </c>
      <c r="G114" s="153">
        <v>-1.6</v>
      </c>
      <c r="H114" s="154">
        <v>208.9</v>
      </c>
      <c r="I114" s="155">
        <f t="shared" si="2"/>
        <v>2.9634334720000002</v>
      </c>
      <c r="K114" s="152" t="s">
        <v>410</v>
      </c>
    </row>
    <row r="115" spans="1:11">
      <c r="A115" s="152" t="s">
        <v>333</v>
      </c>
      <c r="D115" s="152" t="s">
        <v>414</v>
      </c>
      <c r="F115" s="152" t="s">
        <v>415</v>
      </c>
      <c r="G115" s="153">
        <v>-2.2000000000000002</v>
      </c>
      <c r="H115" s="154">
        <v>216.7</v>
      </c>
      <c r="I115" s="155">
        <f t="shared" si="2"/>
        <v>4.1358589360000009</v>
      </c>
      <c r="K115" s="152" t="s">
        <v>410</v>
      </c>
    </row>
    <row r="116" spans="1:11">
      <c r="A116" s="152" t="s">
        <v>333</v>
      </c>
      <c r="D116" s="152" t="s">
        <v>414</v>
      </c>
      <c r="F116" s="152" t="s">
        <v>415</v>
      </c>
      <c r="G116" s="153">
        <v>-4.5999999999999996</v>
      </c>
      <c r="H116" s="154">
        <v>230.2</v>
      </c>
      <c r="I116" s="155">
        <f t="shared" si="2"/>
        <v>9.1774881519999987</v>
      </c>
      <c r="K116" s="152" t="s">
        <v>410</v>
      </c>
    </row>
    <row r="117" spans="1:11">
      <c r="A117" s="152" t="s">
        <v>333</v>
      </c>
      <c r="D117" s="152" t="s">
        <v>414</v>
      </c>
      <c r="F117" s="152" t="s">
        <v>415</v>
      </c>
      <c r="G117" s="153">
        <v>-3.8</v>
      </c>
      <c r="H117" s="154">
        <v>227.6</v>
      </c>
      <c r="I117" s="155">
        <f t="shared" si="2"/>
        <v>7.4328117039999997</v>
      </c>
      <c r="K117" s="152" t="s">
        <v>410</v>
      </c>
    </row>
    <row r="118" spans="1:11">
      <c r="A118" s="152" t="s">
        <v>333</v>
      </c>
      <c r="B118" s="156" t="s">
        <v>448</v>
      </c>
      <c r="C118" s="152" t="s">
        <v>431</v>
      </c>
      <c r="D118" s="152" t="s">
        <v>414</v>
      </c>
      <c r="E118" s="152" t="s">
        <v>408</v>
      </c>
      <c r="F118" s="152" t="s">
        <v>415</v>
      </c>
      <c r="G118" s="153">
        <v>-1.7</v>
      </c>
      <c r="H118" s="154">
        <v>221.8</v>
      </c>
      <c r="I118" s="155">
        <f t="shared" si="2"/>
        <v>3.1564745409999997</v>
      </c>
      <c r="K118" s="152" t="s">
        <v>410</v>
      </c>
    </row>
    <row r="119" spans="1:11">
      <c r="A119" s="152" t="s">
        <v>333</v>
      </c>
      <c r="D119" s="152" t="s">
        <v>414</v>
      </c>
      <c r="F119" s="152" t="s">
        <v>415</v>
      </c>
      <c r="G119" s="153">
        <v>-2.9</v>
      </c>
      <c r="H119" s="154">
        <v>217.9</v>
      </c>
      <c r="I119" s="155">
        <f t="shared" si="2"/>
        <v>5.5473066730000005</v>
      </c>
      <c r="K119" s="152" t="s">
        <v>410</v>
      </c>
    </row>
    <row r="120" spans="1:11">
      <c r="A120" s="152" t="s">
        <v>333</v>
      </c>
      <c r="B120" s="156" t="s">
        <v>439</v>
      </c>
      <c r="C120" s="152" t="s">
        <v>431</v>
      </c>
      <c r="D120" s="152" t="s">
        <v>414</v>
      </c>
      <c r="E120" s="152" t="s">
        <v>408</v>
      </c>
      <c r="F120" s="152" t="s">
        <v>409</v>
      </c>
      <c r="G120" s="153">
        <v>-2.2000000000000002</v>
      </c>
      <c r="H120" s="154">
        <v>120.8</v>
      </c>
      <c r="I120" s="155">
        <f t="shared" si="2"/>
        <v>4.1358589360000009</v>
      </c>
      <c r="K120" s="152" t="s">
        <v>410</v>
      </c>
    </row>
    <row r="121" spans="1:11">
      <c r="A121" s="152" t="s">
        <v>333</v>
      </c>
      <c r="C121" s="152" t="s">
        <v>433</v>
      </c>
      <c r="D121" s="152" t="s">
        <v>414</v>
      </c>
      <c r="E121" s="152" t="s">
        <v>408</v>
      </c>
      <c r="F121" s="152" t="s">
        <v>415</v>
      </c>
      <c r="G121" s="153">
        <v>-4.2</v>
      </c>
      <c r="H121" s="154">
        <v>266.7</v>
      </c>
      <c r="I121" s="155">
        <f t="shared" si="2"/>
        <v>8.2969550160000018</v>
      </c>
      <c r="K121" s="152" t="s">
        <v>410</v>
      </c>
    </row>
    <row r="122" spans="1:11">
      <c r="A122" s="152" t="s">
        <v>333</v>
      </c>
      <c r="D122" s="152" t="s">
        <v>414</v>
      </c>
      <c r="F122" s="152" t="s">
        <v>415</v>
      </c>
      <c r="G122" s="153">
        <v>-3.6</v>
      </c>
      <c r="H122" s="154">
        <v>274.7</v>
      </c>
      <c r="I122" s="155">
        <f t="shared" si="2"/>
        <v>7.0068193920000006</v>
      </c>
      <c r="K122" s="152" t="s">
        <v>410</v>
      </c>
    </row>
    <row r="123" spans="1:11">
      <c r="A123" s="152" t="s">
        <v>333</v>
      </c>
      <c r="D123" s="152" t="s">
        <v>414</v>
      </c>
      <c r="F123" s="152" t="s">
        <v>415</v>
      </c>
      <c r="G123" s="153">
        <v>-3.5</v>
      </c>
      <c r="H123" s="154">
        <v>271.60000000000002</v>
      </c>
      <c r="I123" s="155">
        <f t="shared" si="2"/>
        <v>6.7953313750000008</v>
      </c>
      <c r="K123" s="152" t="s">
        <v>410</v>
      </c>
    </row>
    <row r="124" spans="1:11">
      <c r="A124" s="152" t="s">
        <v>333</v>
      </c>
      <c r="C124" s="152" t="s">
        <v>442</v>
      </c>
      <c r="D124" s="152" t="s">
        <v>414</v>
      </c>
      <c r="E124" s="152" t="s">
        <v>408</v>
      </c>
      <c r="F124" s="152" t="s">
        <v>409</v>
      </c>
      <c r="G124" s="153">
        <v>-1.2</v>
      </c>
      <c r="H124" s="154">
        <v>143.19999999999999</v>
      </c>
      <c r="I124" s="155">
        <f t="shared" si="2"/>
        <v>2.2006104960000004</v>
      </c>
      <c r="K124" s="152" t="s">
        <v>410</v>
      </c>
    </row>
    <row r="125" spans="1:11">
      <c r="A125" s="152" t="s">
        <v>952</v>
      </c>
      <c r="B125" s="156" t="s">
        <v>405</v>
      </c>
      <c r="C125" s="152" t="s">
        <v>406</v>
      </c>
      <c r="D125" s="152" t="s">
        <v>407</v>
      </c>
      <c r="E125" s="152" t="s">
        <v>408</v>
      </c>
      <c r="F125" s="152" t="s">
        <v>409</v>
      </c>
      <c r="G125" s="153">
        <v>-1.2</v>
      </c>
      <c r="H125" s="154">
        <v>146</v>
      </c>
      <c r="I125" s="155">
        <f t="shared" ref="I125:I188" si="3">-(1.78*G125-(0.0442*G125^2)+(0.000557*G125^3))</f>
        <v>2.2006104960000004</v>
      </c>
      <c r="J125" s="234">
        <v>0.752</v>
      </c>
      <c r="K125" s="152" t="s">
        <v>410</v>
      </c>
    </row>
    <row r="126" spans="1:11">
      <c r="A126" s="152" t="s">
        <v>952</v>
      </c>
      <c r="D126" s="152" t="s">
        <v>407</v>
      </c>
      <c r="F126" s="152" t="s">
        <v>409</v>
      </c>
      <c r="G126" s="153">
        <v>-1.2</v>
      </c>
      <c r="H126" s="154">
        <v>146</v>
      </c>
      <c r="I126" s="155">
        <f t="shared" si="3"/>
        <v>2.2006104960000004</v>
      </c>
      <c r="J126" s="234">
        <v>0.752</v>
      </c>
      <c r="K126" s="152" t="s">
        <v>410</v>
      </c>
    </row>
    <row r="127" spans="1:11">
      <c r="A127" s="152" t="s">
        <v>952</v>
      </c>
      <c r="D127" s="152" t="s">
        <v>407</v>
      </c>
      <c r="F127" s="152" t="s">
        <v>409</v>
      </c>
      <c r="G127" s="153">
        <v>-1.1000000000000001</v>
      </c>
      <c r="H127" s="154">
        <v>145</v>
      </c>
      <c r="I127" s="155">
        <f t="shared" si="3"/>
        <v>2.0122233669999998</v>
      </c>
      <c r="J127" s="234">
        <v>0.752</v>
      </c>
      <c r="K127" s="152" t="s">
        <v>410</v>
      </c>
    </row>
    <row r="128" spans="1:11">
      <c r="A128" s="152" t="s">
        <v>952</v>
      </c>
      <c r="D128" s="152" t="s">
        <v>407</v>
      </c>
      <c r="F128" s="152" t="s">
        <v>409</v>
      </c>
      <c r="G128" s="153">
        <v>-1.1000000000000001</v>
      </c>
      <c r="H128" s="154">
        <v>149</v>
      </c>
      <c r="I128" s="155">
        <f t="shared" si="3"/>
        <v>2.0122233669999998</v>
      </c>
      <c r="J128" s="234">
        <v>0.752</v>
      </c>
      <c r="K128" s="152" t="s">
        <v>410</v>
      </c>
    </row>
    <row r="129" spans="1:11">
      <c r="A129" s="152" t="s">
        <v>952</v>
      </c>
      <c r="D129" s="152" t="s">
        <v>407</v>
      </c>
      <c r="F129" s="152" t="s">
        <v>409</v>
      </c>
      <c r="G129" s="153">
        <v>-1</v>
      </c>
      <c r="H129" s="154">
        <v>152</v>
      </c>
      <c r="I129" s="155">
        <f t="shared" si="3"/>
        <v>1.824757</v>
      </c>
      <c r="J129" s="234">
        <v>0.752</v>
      </c>
      <c r="K129" s="152" t="s">
        <v>410</v>
      </c>
    </row>
    <row r="130" spans="1:11">
      <c r="A130" s="152" t="s">
        <v>952</v>
      </c>
      <c r="D130" s="152" t="s">
        <v>407</v>
      </c>
      <c r="F130" s="152" t="s">
        <v>409</v>
      </c>
      <c r="G130" s="153">
        <v>-1.1000000000000001</v>
      </c>
      <c r="H130" s="154">
        <v>155</v>
      </c>
      <c r="I130" s="155">
        <f t="shared" si="3"/>
        <v>2.0122233669999998</v>
      </c>
      <c r="J130" s="234">
        <v>0.752</v>
      </c>
      <c r="K130" s="152" t="s">
        <v>410</v>
      </c>
    </row>
    <row r="131" spans="1:11">
      <c r="A131" s="152" t="s">
        <v>952</v>
      </c>
      <c r="D131" s="152" t="s">
        <v>407</v>
      </c>
      <c r="F131" s="152" t="s">
        <v>409</v>
      </c>
      <c r="G131" s="153">
        <v>-1.1000000000000001</v>
      </c>
      <c r="H131" s="154">
        <v>156</v>
      </c>
      <c r="I131" s="155">
        <f t="shared" si="3"/>
        <v>2.0122233669999998</v>
      </c>
      <c r="J131" s="234">
        <v>0.752</v>
      </c>
      <c r="K131" s="152" t="s">
        <v>410</v>
      </c>
    </row>
    <row r="132" spans="1:11">
      <c r="A132" s="152" t="s">
        <v>952</v>
      </c>
      <c r="C132" s="152" t="s">
        <v>411</v>
      </c>
      <c r="D132" s="152" t="s">
        <v>407</v>
      </c>
      <c r="E132" s="152" t="s">
        <v>408</v>
      </c>
      <c r="F132" s="152" t="s">
        <v>409</v>
      </c>
      <c r="G132" s="153">
        <v>-1.3</v>
      </c>
      <c r="H132" s="154">
        <v>146</v>
      </c>
      <c r="I132" s="155">
        <f t="shared" si="3"/>
        <v>2.3899217290000001</v>
      </c>
      <c r="J132" s="234">
        <v>0.752</v>
      </c>
      <c r="K132" s="152" t="s">
        <v>410</v>
      </c>
    </row>
    <row r="133" spans="1:11">
      <c r="A133" s="152" t="s">
        <v>952</v>
      </c>
      <c r="D133" s="152" t="s">
        <v>407</v>
      </c>
      <c r="F133" s="152" t="s">
        <v>409</v>
      </c>
      <c r="G133" s="153">
        <v>-1.3</v>
      </c>
      <c r="H133" s="154">
        <v>148</v>
      </c>
      <c r="I133" s="155">
        <f t="shared" si="3"/>
        <v>2.3899217290000001</v>
      </c>
      <c r="J133" s="234">
        <v>0.752</v>
      </c>
      <c r="K133" s="152" t="s">
        <v>410</v>
      </c>
    </row>
    <row r="134" spans="1:11">
      <c r="A134" s="152" t="s">
        <v>952</v>
      </c>
      <c r="D134" s="152" t="s">
        <v>407</v>
      </c>
      <c r="F134" s="152" t="s">
        <v>409</v>
      </c>
      <c r="G134" s="153">
        <v>-1.3</v>
      </c>
      <c r="H134" s="154">
        <v>155</v>
      </c>
      <c r="I134" s="155">
        <f t="shared" si="3"/>
        <v>2.3899217290000001</v>
      </c>
      <c r="J134" s="234">
        <v>0.752</v>
      </c>
      <c r="K134" s="152" t="s">
        <v>410</v>
      </c>
    </row>
    <row r="135" spans="1:11">
      <c r="A135" s="152" t="s">
        <v>952</v>
      </c>
      <c r="D135" s="152" t="s">
        <v>407</v>
      </c>
      <c r="F135" s="152" t="s">
        <v>409</v>
      </c>
      <c r="G135" s="153">
        <v>-1.3</v>
      </c>
      <c r="H135" s="154">
        <v>157</v>
      </c>
      <c r="I135" s="155">
        <f t="shared" si="3"/>
        <v>2.3899217290000001</v>
      </c>
      <c r="J135" s="234">
        <v>0.752</v>
      </c>
      <c r="K135" s="152" t="s">
        <v>410</v>
      </c>
    </row>
    <row r="136" spans="1:11">
      <c r="A136" s="152" t="s">
        <v>952</v>
      </c>
      <c r="C136" s="152" t="s">
        <v>412</v>
      </c>
      <c r="D136" s="152" t="s">
        <v>407</v>
      </c>
      <c r="E136" s="152" t="s">
        <v>408</v>
      </c>
      <c r="F136" s="152" t="s">
        <v>409</v>
      </c>
      <c r="G136" s="153">
        <v>-1.3</v>
      </c>
      <c r="H136" s="154">
        <v>150</v>
      </c>
      <c r="I136" s="155">
        <f t="shared" si="3"/>
        <v>2.3899217290000001</v>
      </c>
      <c r="J136" s="234">
        <v>0.752</v>
      </c>
      <c r="K136" s="152" t="s">
        <v>410</v>
      </c>
    </row>
    <row r="137" spans="1:11">
      <c r="A137" s="152" t="s">
        <v>952</v>
      </c>
      <c r="D137" s="152" t="s">
        <v>407</v>
      </c>
      <c r="F137" s="152" t="s">
        <v>409</v>
      </c>
      <c r="G137" s="153">
        <v>-1.3</v>
      </c>
      <c r="H137" s="154">
        <v>155</v>
      </c>
      <c r="I137" s="155">
        <f t="shared" si="3"/>
        <v>2.3899217290000001</v>
      </c>
      <c r="J137" s="234">
        <v>0.752</v>
      </c>
      <c r="K137" s="152" t="s">
        <v>410</v>
      </c>
    </row>
    <row r="138" spans="1:11">
      <c r="A138" s="152" t="s">
        <v>952</v>
      </c>
      <c r="D138" s="152" t="s">
        <v>407</v>
      </c>
      <c r="F138" s="152" t="s">
        <v>409</v>
      </c>
      <c r="G138" s="153">
        <v>-1.2</v>
      </c>
      <c r="H138" s="154">
        <v>155</v>
      </c>
      <c r="I138" s="155">
        <f t="shared" si="3"/>
        <v>2.2006104960000004</v>
      </c>
      <c r="J138" s="234">
        <v>0.752</v>
      </c>
      <c r="K138" s="152" t="s">
        <v>410</v>
      </c>
    </row>
    <row r="139" spans="1:11">
      <c r="A139" s="152" t="s">
        <v>952</v>
      </c>
      <c r="D139" s="152" t="s">
        <v>407</v>
      </c>
      <c r="F139" s="152" t="s">
        <v>409</v>
      </c>
      <c r="G139" s="153">
        <v>-1.2</v>
      </c>
      <c r="H139" s="154">
        <v>159</v>
      </c>
      <c r="I139" s="155">
        <f t="shared" si="3"/>
        <v>2.2006104960000004</v>
      </c>
      <c r="J139" s="234">
        <v>0.752</v>
      </c>
      <c r="K139" s="152" t="s">
        <v>410</v>
      </c>
    </row>
    <row r="140" spans="1:11">
      <c r="A140" s="152" t="s">
        <v>952</v>
      </c>
      <c r="B140" s="156" t="s">
        <v>413</v>
      </c>
      <c r="C140" s="152" t="s">
        <v>406</v>
      </c>
      <c r="D140" s="152" t="s">
        <v>414</v>
      </c>
      <c r="E140" s="152" t="s">
        <v>408</v>
      </c>
      <c r="F140" s="152" t="s">
        <v>409</v>
      </c>
      <c r="G140" s="153">
        <v>-1.4</v>
      </c>
      <c r="H140" s="154">
        <v>189</v>
      </c>
      <c r="I140" s="155">
        <f t="shared" si="3"/>
        <v>2.5801604079999998</v>
      </c>
      <c r="K140" s="152" t="s">
        <v>410</v>
      </c>
    </row>
    <row r="141" spans="1:11">
      <c r="A141" s="152" t="s">
        <v>952</v>
      </c>
      <c r="D141" s="152" t="s">
        <v>414</v>
      </c>
      <c r="F141" s="152" t="s">
        <v>409</v>
      </c>
      <c r="G141" s="153">
        <v>-1.3</v>
      </c>
      <c r="H141" s="154">
        <v>190</v>
      </c>
      <c r="I141" s="155">
        <f t="shared" si="3"/>
        <v>2.3899217290000001</v>
      </c>
      <c r="K141" s="152" t="s">
        <v>410</v>
      </c>
    </row>
    <row r="142" spans="1:11">
      <c r="A142" s="152" t="s">
        <v>952</v>
      </c>
      <c r="D142" s="152" t="s">
        <v>414</v>
      </c>
      <c r="F142" s="152" t="s">
        <v>409</v>
      </c>
      <c r="G142" s="153">
        <v>-1.4</v>
      </c>
      <c r="H142" s="154">
        <v>190</v>
      </c>
      <c r="I142" s="155">
        <f t="shared" si="3"/>
        <v>2.5801604079999998</v>
      </c>
      <c r="K142" s="152" t="s">
        <v>410</v>
      </c>
    </row>
    <row r="143" spans="1:11">
      <c r="A143" s="152" t="s">
        <v>952</v>
      </c>
      <c r="D143" s="152" t="s">
        <v>414</v>
      </c>
      <c r="F143" s="152" t="s">
        <v>409</v>
      </c>
      <c r="G143" s="153">
        <v>-1.4</v>
      </c>
      <c r="H143" s="154">
        <v>189</v>
      </c>
      <c r="I143" s="155">
        <f t="shared" si="3"/>
        <v>2.5801604079999998</v>
      </c>
      <c r="K143" s="152" t="s">
        <v>410</v>
      </c>
    </row>
    <row r="144" spans="1:11">
      <c r="A144" s="152" t="s">
        <v>952</v>
      </c>
      <c r="C144" s="152" t="s">
        <v>411</v>
      </c>
      <c r="D144" s="152" t="s">
        <v>414</v>
      </c>
      <c r="E144" s="152" t="s">
        <v>408</v>
      </c>
      <c r="F144" s="152" t="s">
        <v>415</v>
      </c>
      <c r="G144" s="153">
        <v>-1.5</v>
      </c>
      <c r="H144" s="154">
        <v>250</v>
      </c>
      <c r="I144" s="155">
        <f t="shared" si="3"/>
        <v>2.7713298750000002</v>
      </c>
      <c r="K144" s="152" t="s">
        <v>410</v>
      </c>
    </row>
    <row r="145" spans="1:11">
      <c r="A145" s="152" t="s">
        <v>952</v>
      </c>
      <c r="D145" s="152" t="s">
        <v>414</v>
      </c>
      <c r="F145" s="152" t="s">
        <v>415</v>
      </c>
      <c r="G145" s="153">
        <v>-1.5</v>
      </c>
      <c r="H145" s="154">
        <v>249</v>
      </c>
      <c r="I145" s="155">
        <f t="shared" si="3"/>
        <v>2.7713298750000002</v>
      </c>
      <c r="K145" s="152" t="s">
        <v>410</v>
      </c>
    </row>
    <row r="146" spans="1:11">
      <c r="A146" s="152" t="s">
        <v>952</v>
      </c>
      <c r="D146" s="152" t="s">
        <v>414</v>
      </c>
      <c r="F146" s="152" t="s">
        <v>415</v>
      </c>
      <c r="G146" s="153">
        <v>-1.4</v>
      </c>
      <c r="H146" s="154">
        <v>251</v>
      </c>
      <c r="I146" s="155">
        <f t="shared" si="3"/>
        <v>2.5801604079999998</v>
      </c>
      <c r="K146" s="152" t="s">
        <v>410</v>
      </c>
    </row>
    <row r="147" spans="1:11">
      <c r="A147" s="152" t="s">
        <v>952</v>
      </c>
      <c r="D147" s="152" t="s">
        <v>414</v>
      </c>
      <c r="F147" s="152" t="s">
        <v>415</v>
      </c>
      <c r="G147" s="153">
        <v>-1.4</v>
      </c>
      <c r="H147" s="154">
        <v>250</v>
      </c>
      <c r="I147" s="155">
        <f t="shared" si="3"/>
        <v>2.5801604079999998</v>
      </c>
      <c r="K147" s="152" t="s">
        <v>410</v>
      </c>
    </row>
    <row r="148" spans="1:11">
      <c r="A148" s="152" t="s">
        <v>952</v>
      </c>
      <c r="D148" s="152" t="s">
        <v>414</v>
      </c>
      <c r="F148" s="152" t="s">
        <v>415</v>
      </c>
      <c r="G148" s="153">
        <v>-1.4</v>
      </c>
      <c r="H148" s="154">
        <v>251</v>
      </c>
      <c r="I148" s="155">
        <f t="shared" si="3"/>
        <v>2.5801604079999998</v>
      </c>
      <c r="K148" s="152" t="s">
        <v>410</v>
      </c>
    </row>
    <row r="149" spans="1:11">
      <c r="A149" s="152" t="s">
        <v>952</v>
      </c>
      <c r="B149" s="156" t="s">
        <v>416</v>
      </c>
      <c r="C149" s="152" t="s">
        <v>406</v>
      </c>
      <c r="D149" s="152" t="s">
        <v>414</v>
      </c>
      <c r="E149" s="152" t="s">
        <v>408</v>
      </c>
      <c r="F149" s="152" t="s">
        <v>415</v>
      </c>
      <c r="G149" s="153">
        <v>-1.1000000000000001</v>
      </c>
      <c r="H149" s="154">
        <v>233</v>
      </c>
      <c r="I149" s="155">
        <f t="shared" si="3"/>
        <v>2.0122233669999998</v>
      </c>
      <c r="K149" s="152" t="s">
        <v>410</v>
      </c>
    </row>
    <row r="150" spans="1:11">
      <c r="A150" s="152" t="s">
        <v>952</v>
      </c>
      <c r="D150" s="152" t="s">
        <v>414</v>
      </c>
      <c r="F150" s="152" t="s">
        <v>415</v>
      </c>
      <c r="G150" s="153">
        <v>-1.1000000000000001</v>
      </c>
      <c r="H150" s="154">
        <v>233</v>
      </c>
      <c r="I150" s="155">
        <f t="shared" si="3"/>
        <v>2.0122233669999998</v>
      </c>
      <c r="K150" s="152" t="s">
        <v>410</v>
      </c>
    </row>
    <row r="151" spans="1:11">
      <c r="A151" s="152" t="s">
        <v>952</v>
      </c>
      <c r="D151" s="152" t="s">
        <v>414</v>
      </c>
      <c r="F151" s="152" t="s">
        <v>415</v>
      </c>
      <c r="G151" s="153">
        <v>-1.1000000000000001</v>
      </c>
      <c r="H151" s="154">
        <v>235</v>
      </c>
      <c r="I151" s="155">
        <f t="shared" si="3"/>
        <v>2.0122233669999998</v>
      </c>
      <c r="K151" s="152" t="s">
        <v>410</v>
      </c>
    </row>
    <row r="152" spans="1:11">
      <c r="A152" s="152" t="s">
        <v>952</v>
      </c>
      <c r="D152" s="152" t="s">
        <v>414</v>
      </c>
      <c r="F152" s="152" t="s">
        <v>415</v>
      </c>
      <c r="G152" s="153">
        <v>-1.1000000000000001</v>
      </c>
      <c r="H152" s="154">
        <v>234</v>
      </c>
      <c r="I152" s="155">
        <f t="shared" si="3"/>
        <v>2.0122233669999998</v>
      </c>
      <c r="K152" s="152" t="s">
        <v>410</v>
      </c>
    </row>
    <row r="153" spans="1:11">
      <c r="A153" s="152" t="s">
        <v>952</v>
      </c>
      <c r="D153" s="152" t="s">
        <v>414</v>
      </c>
      <c r="F153" s="152" t="s">
        <v>415</v>
      </c>
      <c r="G153" s="153">
        <v>-1.1000000000000001</v>
      </c>
      <c r="H153" s="154">
        <v>240</v>
      </c>
      <c r="I153" s="155">
        <f t="shared" si="3"/>
        <v>2.0122233669999998</v>
      </c>
      <c r="K153" s="152" t="s">
        <v>410</v>
      </c>
    </row>
    <row r="154" spans="1:11">
      <c r="A154" s="152" t="s">
        <v>952</v>
      </c>
      <c r="B154" s="156" t="s">
        <v>417</v>
      </c>
      <c r="C154" s="152" t="s">
        <v>406</v>
      </c>
      <c r="D154" s="152" t="s">
        <v>414</v>
      </c>
      <c r="E154" s="152" t="s">
        <v>408</v>
      </c>
      <c r="F154" s="152" t="s">
        <v>415</v>
      </c>
      <c r="G154" s="153">
        <v>-1.5</v>
      </c>
      <c r="H154" s="154">
        <v>240</v>
      </c>
      <c r="I154" s="155">
        <f t="shared" si="3"/>
        <v>2.7713298750000002</v>
      </c>
      <c r="K154" s="152" t="s">
        <v>410</v>
      </c>
    </row>
    <row r="155" spans="1:11">
      <c r="A155" s="152" t="s">
        <v>952</v>
      </c>
      <c r="D155" s="152" t="s">
        <v>414</v>
      </c>
      <c r="F155" s="152" t="s">
        <v>415</v>
      </c>
      <c r="G155" s="153">
        <v>-1.5</v>
      </c>
      <c r="H155" s="154">
        <v>240</v>
      </c>
      <c r="I155" s="155">
        <f t="shared" si="3"/>
        <v>2.7713298750000002</v>
      </c>
      <c r="K155" s="152" t="s">
        <v>410</v>
      </c>
    </row>
    <row r="156" spans="1:11">
      <c r="A156" s="152" t="s">
        <v>952</v>
      </c>
      <c r="D156" s="152" t="s">
        <v>414</v>
      </c>
      <c r="F156" s="152" t="s">
        <v>415</v>
      </c>
      <c r="G156" s="153">
        <v>-1.5</v>
      </c>
      <c r="H156" s="154">
        <v>241</v>
      </c>
      <c r="I156" s="155">
        <f t="shared" si="3"/>
        <v>2.7713298750000002</v>
      </c>
      <c r="K156" s="152" t="s">
        <v>410</v>
      </c>
    </row>
    <row r="157" spans="1:11">
      <c r="A157" s="152" t="s">
        <v>952</v>
      </c>
      <c r="D157" s="152" t="s">
        <v>414</v>
      </c>
      <c r="F157" s="152" t="s">
        <v>415</v>
      </c>
      <c r="G157" s="153">
        <v>-1.5</v>
      </c>
      <c r="H157" s="154">
        <v>241</v>
      </c>
      <c r="I157" s="155">
        <f t="shared" si="3"/>
        <v>2.7713298750000002</v>
      </c>
      <c r="K157" s="152" t="s">
        <v>410</v>
      </c>
    </row>
    <row r="158" spans="1:11">
      <c r="A158" s="152" t="s">
        <v>952</v>
      </c>
      <c r="D158" s="152" t="s">
        <v>414</v>
      </c>
      <c r="F158" s="152" t="s">
        <v>415</v>
      </c>
      <c r="G158" s="153">
        <v>-1.5</v>
      </c>
      <c r="H158" s="154">
        <v>245</v>
      </c>
      <c r="I158" s="155">
        <f t="shared" si="3"/>
        <v>2.7713298750000002</v>
      </c>
      <c r="K158" s="152" t="s">
        <v>410</v>
      </c>
    </row>
    <row r="159" spans="1:11">
      <c r="A159" s="152" t="s">
        <v>952</v>
      </c>
      <c r="D159" s="152" t="s">
        <v>414</v>
      </c>
      <c r="F159" s="152" t="s">
        <v>415</v>
      </c>
      <c r="G159" s="153">
        <v>-1.5</v>
      </c>
      <c r="H159" s="154">
        <v>244</v>
      </c>
      <c r="I159" s="155">
        <f t="shared" si="3"/>
        <v>2.7713298750000002</v>
      </c>
      <c r="K159" s="152" t="s">
        <v>410</v>
      </c>
    </row>
    <row r="160" spans="1:11">
      <c r="A160" s="152" t="s">
        <v>952</v>
      </c>
      <c r="B160" s="156" t="s">
        <v>418</v>
      </c>
      <c r="C160" s="152" t="s">
        <v>406</v>
      </c>
      <c r="D160" s="152" t="s">
        <v>414</v>
      </c>
      <c r="E160" s="152" t="s">
        <v>408</v>
      </c>
      <c r="F160" s="152" t="s">
        <v>419</v>
      </c>
      <c r="G160" s="153">
        <v>-2.4</v>
      </c>
      <c r="H160" s="154">
        <v>265</v>
      </c>
      <c r="I160" s="155">
        <f t="shared" si="3"/>
        <v>4.5342919679999998</v>
      </c>
      <c r="K160" s="152" t="s">
        <v>410</v>
      </c>
    </row>
    <row r="161" spans="1:11">
      <c r="A161" s="152" t="s">
        <v>952</v>
      </c>
      <c r="D161" s="152" t="s">
        <v>414</v>
      </c>
      <c r="F161" s="152" t="s">
        <v>419</v>
      </c>
      <c r="G161" s="153">
        <v>-2.2999999999999998</v>
      </c>
      <c r="H161" s="154">
        <v>264</v>
      </c>
      <c r="I161" s="155">
        <f t="shared" si="3"/>
        <v>4.334595019</v>
      </c>
      <c r="K161" s="152" t="s">
        <v>410</v>
      </c>
    </row>
    <row r="162" spans="1:11">
      <c r="A162" s="152" t="s">
        <v>952</v>
      </c>
      <c r="D162" s="152" t="s">
        <v>414</v>
      </c>
      <c r="F162" s="152" t="s">
        <v>419</v>
      </c>
      <c r="G162" s="153">
        <v>-2.4</v>
      </c>
      <c r="H162" s="154">
        <v>266</v>
      </c>
      <c r="I162" s="155">
        <f t="shared" si="3"/>
        <v>4.5342919679999998</v>
      </c>
      <c r="K162" s="152" t="s">
        <v>410</v>
      </c>
    </row>
    <row r="163" spans="1:11">
      <c r="A163" s="152" t="s">
        <v>952</v>
      </c>
      <c r="D163" s="152" t="s">
        <v>414</v>
      </c>
      <c r="F163" s="152" t="s">
        <v>419</v>
      </c>
      <c r="G163" s="153">
        <v>-2.4</v>
      </c>
      <c r="H163" s="154">
        <v>265</v>
      </c>
      <c r="I163" s="155">
        <f t="shared" si="3"/>
        <v>4.5342919679999998</v>
      </c>
      <c r="K163" s="152" t="s">
        <v>410</v>
      </c>
    </row>
    <row r="164" spans="1:11">
      <c r="A164" s="152" t="s">
        <v>952</v>
      </c>
      <c r="C164" s="152" t="s">
        <v>411</v>
      </c>
      <c r="D164" s="152" t="s">
        <v>414</v>
      </c>
      <c r="E164" s="152" t="s">
        <v>408</v>
      </c>
      <c r="F164" s="152" t="s">
        <v>419</v>
      </c>
      <c r="G164" s="153">
        <v>-1.5</v>
      </c>
      <c r="H164" s="154">
        <v>262</v>
      </c>
      <c r="I164" s="155">
        <f t="shared" si="3"/>
        <v>2.7713298750000002</v>
      </c>
      <c r="K164" s="152" t="s">
        <v>410</v>
      </c>
    </row>
    <row r="165" spans="1:11">
      <c r="A165" s="152" t="s">
        <v>952</v>
      </c>
      <c r="D165" s="152" t="s">
        <v>414</v>
      </c>
      <c r="F165" s="152" t="s">
        <v>419</v>
      </c>
      <c r="G165" s="153">
        <v>-1.6</v>
      </c>
      <c r="H165" s="154">
        <v>264</v>
      </c>
      <c r="I165" s="155">
        <f t="shared" si="3"/>
        <v>2.9634334720000002</v>
      </c>
      <c r="K165" s="152" t="s">
        <v>410</v>
      </c>
    </row>
    <row r="166" spans="1:11">
      <c r="A166" s="152" t="s">
        <v>952</v>
      </c>
      <c r="D166" s="152" t="s">
        <v>414</v>
      </c>
      <c r="F166" s="152" t="s">
        <v>419</v>
      </c>
      <c r="G166" s="153">
        <v>-1.6</v>
      </c>
      <c r="H166" s="154">
        <v>270</v>
      </c>
      <c r="I166" s="155">
        <f t="shared" si="3"/>
        <v>2.9634334720000002</v>
      </c>
      <c r="K166" s="152" t="s">
        <v>410</v>
      </c>
    </row>
    <row r="167" spans="1:11">
      <c r="A167" s="152" t="s">
        <v>952</v>
      </c>
      <c r="D167" s="152" t="s">
        <v>414</v>
      </c>
      <c r="F167" s="152" t="s">
        <v>419</v>
      </c>
      <c r="G167" s="153">
        <v>-1.5</v>
      </c>
      <c r="H167" s="154">
        <v>262</v>
      </c>
      <c r="I167" s="155">
        <f t="shared" si="3"/>
        <v>2.7713298750000002</v>
      </c>
      <c r="K167" s="152" t="s">
        <v>410</v>
      </c>
    </row>
    <row r="168" spans="1:11">
      <c r="A168" s="152" t="s">
        <v>952</v>
      </c>
      <c r="D168" s="152" t="s">
        <v>414</v>
      </c>
      <c r="F168" s="152" t="s">
        <v>419</v>
      </c>
      <c r="G168" s="153">
        <v>-1.6</v>
      </c>
      <c r="H168" s="154">
        <v>265</v>
      </c>
      <c r="I168" s="155">
        <f t="shared" si="3"/>
        <v>2.9634334720000002</v>
      </c>
      <c r="K168" s="152" t="s">
        <v>410</v>
      </c>
    </row>
    <row r="169" spans="1:11">
      <c r="A169" s="152" t="s">
        <v>952</v>
      </c>
      <c r="B169" s="156" t="s">
        <v>420</v>
      </c>
      <c r="C169" s="152" t="s">
        <v>406</v>
      </c>
      <c r="D169" s="152" t="s">
        <v>414</v>
      </c>
      <c r="E169" s="152" t="s">
        <v>408</v>
      </c>
      <c r="F169" s="152" t="s">
        <v>409</v>
      </c>
      <c r="G169" s="153">
        <v>-1.7</v>
      </c>
      <c r="H169" s="154">
        <v>171</v>
      </c>
      <c r="I169" s="155">
        <f t="shared" si="3"/>
        <v>3.1564745409999997</v>
      </c>
      <c r="K169" s="152" t="s">
        <v>410</v>
      </c>
    </row>
    <row r="170" spans="1:11">
      <c r="A170" s="152" t="s">
        <v>952</v>
      </c>
      <c r="D170" s="152" t="s">
        <v>414</v>
      </c>
      <c r="F170" s="152" t="s">
        <v>409</v>
      </c>
      <c r="G170" s="153">
        <v>-1.7</v>
      </c>
      <c r="H170" s="154">
        <v>171</v>
      </c>
      <c r="I170" s="155">
        <f t="shared" si="3"/>
        <v>3.1564745409999997</v>
      </c>
      <c r="K170" s="152" t="s">
        <v>410</v>
      </c>
    </row>
    <row r="171" spans="1:11">
      <c r="A171" s="152" t="s">
        <v>952</v>
      </c>
      <c r="D171" s="152" t="s">
        <v>414</v>
      </c>
      <c r="F171" s="152" t="s">
        <v>409</v>
      </c>
      <c r="G171" s="153">
        <v>-1.6</v>
      </c>
      <c r="H171" s="154">
        <v>172</v>
      </c>
      <c r="I171" s="155">
        <f t="shared" si="3"/>
        <v>2.9634334720000002</v>
      </c>
      <c r="K171" s="152" t="s">
        <v>410</v>
      </c>
    </row>
    <row r="172" spans="1:11">
      <c r="A172" s="152" t="s">
        <v>952</v>
      </c>
      <c r="D172" s="152" t="s">
        <v>414</v>
      </c>
      <c r="F172" s="152" t="s">
        <v>409</v>
      </c>
      <c r="G172" s="153">
        <v>-1.6</v>
      </c>
      <c r="H172" s="154">
        <v>172</v>
      </c>
      <c r="I172" s="155">
        <f t="shared" si="3"/>
        <v>2.9634334720000002</v>
      </c>
      <c r="K172" s="152" t="s">
        <v>410</v>
      </c>
    </row>
    <row r="173" spans="1:11">
      <c r="A173" s="152" t="s">
        <v>952</v>
      </c>
      <c r="C173" s="152" t="s">
        <v>411</v>
      </c>
      <c r="D173" s="152" t="s">
        <v>414</v>
      </c>
      <c r="E173" s="152" t="s">
        <v>408</v>
      </c>
      <c r="F173" s="152" t="s">
        <v>409</v>
      </c>
      <c r="G173" s="153">
        <v>-1.7</v>
      </c>
      <c r="H173" s="154">
        <v>170</v>
      </c>
      <c r="I173" s="155">
        <f t="shared" si="3"/>
        <v>3.1564745409999997</v>
      </c>
      <c r="K173" s="152" t="s">
        <v>410</v>
      </c>
    </row>
    <row r="174" spans="1:11">
      <c r="A174" s="152" t="s">
        <v>952</v>
      </c>
      <c r="D174" s="152" t="s">
        <v>414</v>
      </c>
      <c r="F174" s="152" t="s">
        <v>409</v>
      </c>
      <c r="G174" s="153">
        <v>-1.7</v>
      </c>
      <c r="H174" s="154">
        <v>171</v>
      </c>
      <c r="I174" s="155">
        <f t="shared" si="3"/>
        <v>3.1564745409999997</v>
      </c>
      <c r="K174" s="152" t="s">
        <v>410</v>
      </c>
    </row>
    <row r="175" spans="1:11">
      <c r="A175" s="152" t="s">
        <v>952</v>
      </c>
      <c r="D175" s="152" t="s">
        <v>414</v>
      </c>
      <c r="F175" s="152" t="s">
        <v>409</v>
      </c>
      <c r="G175" s="153">
        <v>-1.7</v>
      </c>
      <c r="H175" s="154">
        <v>174</v>
      </c>
      <c r="I175" s="155">
        <f t="shared" si="3"/>
        <v>3.1564745409999997</v>
      </c>
      <c r="K175" s="152" t="s">
        <v>410</v>
      </c>
    </row>
    <row r="176" spans="1:11">
      <c r="A176" s="152" t="s">
        <v>952</v>
      </c>
      <c r="D176" s="152" t="s">
        <v>414</v>
      </c>
      <c r="F176" s="152" t="s">
        <v>409</v>
      </c>
      <c r="G176" s="153">
        <v>-1.7</v>
      </c>
      <c r="H176" s="154">
        <v>174</v>
      </c>
      <c r="I176" s="155">
        <f t="shared" si="3"/>
        <v>3.1564745409999997</v>
      </c>
      <c r="K176" s="152" t="s">
        <v>410</v>
      </c>
    </row>
    <row r="177" spans="1:11">
      <c r="A177" s="152" t="s">
        <v>952</v>
      </c>
      <c r="B177" s="156" t="s">
        <v>421</v>
      </c>
      <c r="C177" s="152" t="s">
        <v>406</v>
      </c>
      <c r="D177" s="152" t="s">
        <v>414</v>
      </c>
      <c r="E177" s="152" t="s">
        <v>408</v>
      </c>
      <c r="F177" s="152" t="s">
        <v>415</v>
      </c>
      <c r="G177" s="153">
        <v>-1.3</v>
      </c>
      <c r="H177" s="154">
        <v>234</v>
      </c>
      <c r="I177" s="155">
        <f t="shared" si="3"/>
        <v>2.3899217290000001</v>
      </c>
      <c r="J177" s="234">
        <v>0.39500000000000002</v>
      </c>
      <c r="K177" s="152" t="s">
        <v>410</v>
      </c>
    </row>
    <row r="178" spans="1:11">
      <c r="A178" s="152" t="s">
        <v>952</v>
      </c>
      <c r="D178" s="152" t="s">
        <v>414</v>
      </c>
      <c r="F178" s="152" t="s">
        <v>415</v>
      </c>
      <c r="G178" s="153">
        <v>-1.1000000000000001</v>
      </c>
      <c r="H178" s="154">
        <v>234</v>
      </c>
      <c r="I178" s="155">
        <f t="shared" si="3"/>
        <v>2.0122233669999998</v>
      </c>
      <c r="J178" s="234">
        <v>0.39500000000000002</v>
      </c>
      <c r="K178" s="152" t="s">
        <v>410</v>
      </c>
    </row>
    <row r="179" spans="1:11">
      <c r="A179" s="152" t="s">
        <v>952</v>
      </c>
      <c r="D179" s="152" t="s">
        <v>414</v>
      </c>
      <c r="F179" s="152" t="s">
        <v>415</v>
      </c>
      <c r="G179" s="153">
        <v>-1.1000000000000001</v>
      </c>
      <c r="H179" s="154">
        <v>236</v>
      </c>
      <c r="I179" s="155">
        <f t="shared" si="3"/>
        <v>2.0122233669999998</v>
      </c>
      <c r="J179" s="234">
        <v>0.39500000000000002</v>
      </c>
      <c r="K179" s="152" t="s">
        <v>410</v>
      </c>
    </row>
    <row r="180" spans="1:11">
      <c r="A180" s="152" t="s">
        <v>952</v>
      </c>
      <c r="D180" s="152" t="s">
        <v>414</v>
      </c>
      <c r="F180" s="152" t="s">
        <v>415</v>
      </c>
      <c r="G180" s="153">
        <v>-1</v>
      </c>
      <c r="H180" s="154">
        <v>238</v>
      </c>
      <c r="I180" s="155">
        <f t="shared" si="3"/>
        <v>1.824757</v>
      </c>
      <c r="J180" s="234">
        <v>0.39500000000000002</v>
      </c>
      <c r="K180" s="152" t="s">
        <v>410</v>
      </c>
    </row>
    <row r="181" spans="1:11">
      <c r="A181" s="152" t="s">
        <v>952</v>
      </c>
      <c r="D181" s="152" t="s">
        <v>414</v>
      </c>
      <c r="F181" s="152" t="s">
        <v>415</v>
      </c>
      <c r="G181" s="153">
        <v>-1</v>
      </c>
      <c r="H181" s="154">
        <v>241</v>
      </c>
      <c r="I181" s="155">
        <f t="shared" si="3"/>
        <v>1.824757</v>
      </c>
      <c r="J181" s="234">
        <v>0.39500000000000002</v>
      </c>
      <c r="K181" s="152" t="s">
        <v>410</v>
      </c>
    </row>
    <row r="182" spans="1:11">
      <c r="A182" s="152" t="s">
        <v>952</v>
      </c>
      <c r="D182" s="152" t="s">
        <v>414</v>
      </c>
      <c r="F182" s="152" t="s">
        <v>415</v>
      </c>
      <c r="G182" s="153">
        <v>-1</v>
      </c>
      <c r="H182" s="154">
        <v>241</v>
      </c>
      <c r="I182" s="155">
        <f t="shared" si="3"/>
        <v>1.824757</v>
      </c>
      <c r="J182" s="234">
        <v>0.39500000000000002</v>
      </c>
      <c r="K182" s="152" t="s">
        <v>410</v>
      </c>
    </row>
    <row r="183" spans="1:11">
      <c r="A183" s="152" t="s">
        <v>952</v>
      </c>
      <c r="D183" s="152" t="s">
        <v>414</v>
      </c>
      <c r="F183" s="152" t="s">
        <v>415</v>
      </c>
      <c r="G183" s="153">
        <v>-1</v>
      </c>
      <c r="H183" s="154">
        <v>242</v>
      </c>
      <c r="I183" s="155">
        <f t="shared" si="3"/>
        <v>1.824757</v>
      </c>
      <c r="J183" s="234">
        <v>0.39500000000000002</v>
      </c>
      <c r="K183" s="152" t="s">
        <v>410</v>
      </c>
    </row>
    <row r="184" spans="1:11">
      <c r="A184" s="152" t="s">
        <v>952</v>
      </c>
      <c r="C184" s="152" t="s">
        <v>411</v>
      </c>
      <c r="D184" s="152" t="s">
        <v>414</v>
      </c>
      <c r="E184" s="152" t="s">
        <v>408</v>
      </c>
      <c r="F184" s="152" t="s">
        <v>415</v>
      </c>
      <c r="G184" s="153">
        <v>-1.1000000000000001</v>
      </c>
      <c r="H184" s="154">
        <v>224</v>
      </c>
      <c r="I184" s="155">
        <f t="shared" si="3"/>
        <v>2.0122233669999998</v>
      </c>
      <c r="J184" s="234">
        <v>0.39500000000000002</v>
      </c>
      <c r="K184" s="152" t="s">
        <v>410</v>
      </c>
    </row>
    <row r="185" spans="1:11">
      <c r="A185" s="152" t="s">
        <v>952</v>
      </c>
      <c r="D185" s="152" t="s">
        <v>414</v>
      </c>
      <c r="F185" s="152" t="s">
        <v>415</v>
      </c>
      <c r="G185" s="153">
        <v>-1.1000000000000001</v>
      </c>
      <c r="H185" s="154">
        <v>233</v>
      </c>
      <c r="I185" s="155">
        <f t="shared" si="3"/>
        <v>2.0122233669999998</v>
      </c>
      <c r="J185" s="234">
        <v>0.39500000000000002</v>
      </c>
      <c r="K185" s="152" t="s">
        <v>410</v>
      </c>
    </row>
    <row r="186" spans="1:11">
      <c r="A186" s="152" t="s">
        <v>952</v>
      </c>
      <c r="D186" s="152" t="s">
        <v>414</v>
      </c>
      <c r="F186" s="152" t="s">
        <v>415</v>
      </c>
      <c r="G186" s="153">
        <v>-1.1000000000000001</v>
      </c>
      <c r="H186" s="154">
        <v>241</v>
      </c>
      <c r="I186" s="155">
        <f t="shared" si="3"/>
        <v>2.0122233669999998</v>
      </c>
      <c r="J186" s="234">
        <v>0.39500000000000002</v>
      </c>
      <c r="K186" s="152" t="s">
        <v>410</v>
      </c>
    </row>
    <row r="187" spans="1:11">
      <c r="A187" s="152" t="s">
        <v>952</v>
      </c>
      <c r="D187" s="152" t="s">
        <v>414</v>
      </c>
      <c r="F187" s="152" t="s">
        <v>415</v>
      </c>
      <c r="G187" s="153">
        <v>-1.1000000000000001</v>
      </c>
      <c r="H187" s="154">
        <v>235</v>
      </c>
      <c r="I187" s="155">
        <f t="shared" si="3"/>
        <v>2.0122233669999998</v>
      </c>
      <c r="J187" s="234">
        <v>0.39500000000000002</v>
      </c>
      <c r="K187" s="152" t="s">
        <v>410</v>
      </c>
    </row>
    <row r="188" spans="1:11">
      <c r="A188" s="152" t="s">
        <v>952</v>
      </c>
      <c r="D188" s="152" t="s">
        <v>414</v>
      </c>
      <c r="F188" s="152" t="s">
        <v>415</v>
      </c>
      <c r="G188" s="153">
        <v>-1.1000000000000001</v>
      </c>
      <c r="H188" s="154">
        <v>237</v>
      </c>
      <c r="I188" s="155">
        <f t="shared" si="3"/>
        <v>2.0122233669999998</v>
      </c>
      <c r="J188" s="234">
        <v>0.39500000000000002</v>
      </c>
      <c r="K188" s="152" t="s">
        <v>410</v>
      </c>
    </row>
    <row r="189" spans="1:11">
      <c r="A189" s="152" t="s">
        <v>952</v>
      </c>
      <c r="D189" s="152" t="s">
        <v>414</v>
      </c>
      <c r="F189" s="152" t="s">
        <v>415</v>
      </c>
      <c r="G189" s="153">
        <v>-1.1000000000000001</v>
      </c>
      <c r="H189" s="154">
        <v>242</v>
      </c>
      <c r="I189" s="155">
        <f t="shared" ref="I189:I252" si="4">-(1.78*G189-(0.0442*G189^2)+(0.000557*G189^3))</f>
        <v>2.0122233669999998</v>
      </c>
      <c r="J189" s="234">
        <v>0.39500000000000002</v>
      </c>
      <c r="K189" s="152" t="s">
        <v>410</v>
      </c>
    </row>
    <row r="190" spans="1:11">
      <c r="A190" s="152" t="s">
        <v>952</v>
      </c>
      <c r="B190" s="156" t="s">
        <v>422</v>
      </c>
      <c r="C190" s="152" t="s">
        <v>406</v>
      </c>
      <c r="D190" s="152" t="s">
        <v>414</v>
      </c>
      <c r="E190" s="152" t="s">
        <v>408</v>
      </c>
      <c r="F190" s="152" t="s">
        <v>415</v>
      </c>
      <c r="G190" s="153">
        <v>-1.6</v>
      </c>
      <c r="H190" s="154">
        <v>223</v>
      </c>
      <c r="I190" s="155">
        <f t="shared" si="4"/>
        <v>2.9634334720000002</v>
      </c>
      <c r="J190" s="234">
        <v>0.92600000000000005</v>
      </c>
      <c r="K190" s="152" t="s">
        <v>410</v>
      </c>
    </row>
    <row r="191" spans="1:11">
      <c r="A191" s="152" t="s">
        <v>952</v>
      </c>
      <c r="D191" s="152" t="s">
        <v>414</v>
      </c>
      <c r="F191" s="152" t="s">
        <v>415</v>
      </c>
      <c r="G191" s="153">
        <v>-1.6</v>
      </c>
      <c r="H191" s="154">
        <v>223</v>
      </c>
      <c r="I191" s="155">
        <f t="shared" si="4"/>
        <v>2.9634334720000002</v>
      </c>
      <c r="J191" s="234">
        <v>0.92600000000000005</v>
      </c>
      <c r="K191" s="152" t="s">
        <v>410</v>
      </c>
    </row>
    <row r="192" spans="1:11">
      <c r="A192" s="152" t="s">
        <v>952</v>
      </c>
      <c r="D192" s="152" t="s">
        <v>414</v>
      </c>
      <c r="F192" s="152" t="s">
        <v>415</v>
      </c>
      <c r="G192" s="153">
        <v>-1.4</v>
      </c>
      <c r="H192" s="154">
        <v>224</v>
      </c>
      <c r="I192" s="155">
        <f t="shared" si="4"/>
        <v>2.5801604079999998</v>
      </c>
      <c r="J192" s="234">
        <v>0.92600000000000005</v>
      </c>
      <c r="K192" s="152" t="s">
        <v>410</v>
      </c>
    </row>
    <row r="193" spans="1:11">
      <c r="A193" s="152" t="s">
        <v>952</v>
      </c>
      <c r="D193" s="152" t="s">
        <v>414</v>
      </c>
      <c r="F193" s="152" t="s">
        <v>415</v>
      </c>
      <c r="G193" s="153">
        <v>-1.4</v>
      </c>
      <c r="H193" s="154">
        <v>226</v>
      </c>
      <c r="I193" s="155">
        <f t="shared" si="4"/>
        <v>2.5801604079999998</v>
      </c>
      <c r="J193" s="234">
        <v>0.92600000000000005</v>
      </c>
      <c r="K193" s="152" t="s">
        <v>410</v>
      </c>
    </row>
    <row r="194" spans="1:11">
      <c r="A194" s="152" t="s">
        <v>952</v>
      </c>
      <c r="D194" s="152" t="s">
        <v>414</v>
      </c>
      <c r="F194" s="152" t="s">
        <v>415</v>
      </c>
      <c r="G194" s="153">
        <v>-1.4</v>
      </c>
      <c r="H194" s="154">
        <v>226</v>
      </c>
      <c r="I194" s="155">
        <f t="shared" si="4"/>
        <v>2.5801604079999998</v>
      </c>
      <c r="J194" s="234">
        <v>0.92600000000000005</v>
      </c>
      <c r="K194" s="152" t="s">
        <v>410</v>
      </c>
    </row>
    <row r="195" spans="1:11">
      <c r="A195" s="152" t="s">
        <v>952</v>
      </c>
      <c r="D195" s="152" t="s">
        <v>414</v>
      </c>
      <c r="F195" s="152" t="s">
        <v>415</v>
      </c>
      <c r="G195" s="153">
        <v>-1.2</v>
      </c>
      <c r="H195" s="154">
        <v>230</v>
      </c>
      <c r="I195" s="155">
        <f t="shared" si="4"/>
        <v>2.2006104960000004</v>
      </c>
      <c r="J195" s="234">
        <v>0.92600000000000005</v>
      </c>
      <c r="K195" s="152" t="s">
        <v>410</v>
      </c>
    </row>
    <row r="196" spans="1:11">
      <c r="A196" s="152" t="s">
        <v>952</v>
      </c>
      <c r="D196" s="152" t="s">
        <v>414</v>
      </c>
      <c r="F196" s="152" t="s">
        <v>415</v>
      </c>
      <c r="G196" s="153">
        <v>-1.2</v>
      </c>
      <c r="H196" s="154">
        <v>230</v>
      </c>
      <c r="I196" s="155">
        <f t="shared" si="4"/>
        <v>2.2006104960000004</v>
      </c>
      <c r="J196" s="234">
        <v>0.92600000000000005</v>
      </c>
      <c r="K196" s="152" t="s">
        <v>410</v>
      </c>
    </row>
    <row r="197" spans="1:11">
      <c r="A197" s="152" t="s">
        <v>952</v>
      </c>
      <c r="D197" s="152" t="s">
        <v>414</v>
      </c>
      <c r="F197" s="152" t="s">
        <v>415</v>
      </c>
      <c r="G197" s="153">
        <v>-1.2</v>
      </c>
      <c r="H197" s="154">
        <v>231</v>
      </c>
      <c r="I197" s="155">
        <f t="shared" si="4"/>
        <v>2.2006104960000004</v>
      </c>
      <c r="J197" s="234">
        <v>0.92600000000000005</v>
      </c>
      <c r="K197" s="152" t="s">
        <v>410</v>
      </c>
    </row>
    <row r="198" spans="1:11">
      <c r="A198" s="152" t="s">
        <v>952</v>
      </c>
      <c r="D198" s="152" t="s">
        <v>414</v>
      </c>
      <c r="F198" s="152" t="s">
        <v>415</v>
      </c>
      <c r="G198" s="153">
        <v>-1.2</v>
      </c>
      <c r="H198" s="154">
        <v>230</v>
      </c>
      <c r="I198" s="155">
        <f t="shared" si="4"/>
        <v>2.2006104960000004</v>
      </c>
      <c r="J198" s="234">
        <v>0.92600000000000005</v>
      </c>
      <c r="K198" s="152" t="s">
        <v>410</v>
      </c>
    </row>
    <row r="199" spans="1:11">
      <c r="A199" s="152" t="s">
        <v>952</v>
      </c>
      <c r="D199" s="152" t="s">
        <v>414</v>
      </c>
      <c r="F199" s="152" t="s">
        <v>415</v>
      </c>
      <c r="G199" s="153">
        <v>-1.2</v>
      </c>
      <c r="H199" s="154">
        <v>230</v>
      </c>
      <c r="I199" s="155">
        <f t="shared" si="4"/>
        <v>2.2006104960000004</v>
      </c>
      <c r="J199" s="234">
        <v>0.92600000000000005</v>
      </c>
      <c r="K199" s="152" t="s">
        <v>410</v>
      </c>
    </row>
    <row r="200" spans="1:11">
      <c r="A200" s="152" t="s">
        <v>952</v>
      </c>
      <c r="B200" s="156" t="s">
        <v>422</v>
      </c>
      <c r="C200" s="152" t="s">
        <v>411</v>
      </c>
      <c r="D200" s="152" t="s">
        <v>414</v>
      </c>
      <c r="E200" s="152" t="s">
        <v>408</v>
      </c>
      <c r="F200" s="152" t="s">
        <v>415</v>
      </c>
      <c r="G200" s="153">
        <v>-1.4</v>
      </c>
      <c r="H200" s="154">
        <v>230</v>
      </c>
      <c r="I200" s="155">
        <f t="shared" si="4"/>
        <v>2.5801604079999998</v>
      </c>
      <c r="J200" s="234">
        <v>0.92600000000000005</v>
      </c>
      <c r="K200" s="152" t="s">
        <v>410</v>
      </c>
    </row>
    <row r="201" spans="1:11">
      <c r="A201" s="152" t="s">
        <v>952</v>
      </c>
      <c r="D201" s="152" t="s">
        <v>414</v>
      </c>
      <c r="F201" s="152" t="s">
        <v>415</v>
      </c>
      <c r="G201" s="153">
        <v>-1.4</v>
      </c>
      <c r="H201" s="154">
        <v>232</v>
      </c>
      <c r="I201" s="155">
        <f t="shared" si="4"/>
        <v>2.5801604079999998</v>
      </c>
      <c r="J201" s="234">
        <v>0.92600000000000005</v>
      </c>
      <c r="K201" s="152" t="s">
        <v>410</v>
      </c>
    </row>
    <row r="202" spans="1:11">
      <c r="A202" s="152" t="s">
        <v>952</v>
      </c>
      <c r="D202" s="152" t="s">
        <v>414</v>
      </c>
      <c r="F202" s="152" t="s">
        <v>415</v>
      </c>
      <c r="G202" s="153">
        <v>-1.3</v>
      </c>
      <c r="H202" s="154">
        <v>240</v>
      </c>
      <c r="I202" s="155">
        <f t="shared" si="4"/>
        <v>2.3899217290000001</v>
      </c>
      <c r="J202" s="234">
        <v>0.92600000000000005</v>
      </c>
      <c r="K202" s="152" t="s">
        <v>410</v>
      </c>
    </row>
    <row r="203" spans="1:11">
      <c r="A203" s="152" t="s">
        <v>952</v>
      </c>
      <c r="D203" s="152" t="s">
        <v>414</v>
      </c>
      <c r="F203" s="152" t="s">
        <v>415</v>
      </c>
      <c r="G203" s="153">
        <v>-1.3</v>
      </c>
      <c r="H203" s="154">
        <v>241</v>
      </c>
      <c r="I203" s="155">
        <f t="shared" si="4"/>
        <v>2.3899217290000001</v>
      </c>
      <c r="J203" s="234">
        <v>0.92600000000000005</v>
      </c>
      <c r="K203" s="152" t="s">
        <v>410</v>
      </c>
    </row>
    <row r="204" spans="1:11">
      <c r="A204" s="152" t="s">
        <v>952</v>
      </c>
      <c r="D204" s="152" t="s">
        <v>414</v>
      </c>
      <c r="F204" s="152" t="s">
        <v>415</v>
      </c>
      <c r="G204" s="153">
        <v>-1.2</v>
      </c>
      <c r="H204" s="154">
        <v>242</v>
      </c>
      <c r="I204" s="155">
        <f t="shared" si="4"/>
        <v>2.2006104960000004</v>
      </c>
      <c r="J204" s="234">
        <v>0.92600000000000005</v>
      </c>
      <c r="K204" s="152" t="s">
        <v>410</v>
      </c>
    </row>
    <row r="205" spans="1:11">
      <c r="A205" s="152" t="s">
        <v>952</v>
      </c>
      <c r="D205" s="152" t="s">
        <v>414</v>
      </c>
      <c r="F205" s="152" t="s">
        <v>415</v>
      </c>
      <c r="G205" s="153">
        <v>-1.2</v>
      </c>
      <c r="H205" s="154">
        <v>246</v>
      </c>
      <c r="I205" s="155">
        <f t="shared" si="4"/>
        <v>2.2006104960000004</v>
      </c>
      <c r="J205" s="234">
        <v>0.92600000000000005</v>
      </c>
      <c r="K205" s="152" t="s">
        <v>410</v>
      </c>
    </row>
    <row r="206" spans="1:11">
      <c r="A206" s="152" t="s">
        <v>952</v>
      </c>
      <c r="B206" s="156" t="s">
        <v>423</v>
      </c>
      <c r="C206" s="152" t="s">
        <v>406</v>
      </c>
      <c r="D206" s="152" t="s">
        <v>414</v>
      </c>
      <c r="E206" s="152" t="s">
        <v>408</v>
      </c>
      <c r="F206" s="152" t="s">
        <v>419</v>
      </c>
      <c r="G206" s="153">
        <v>-2.6</v>
      </c>
      <c r="H206" s="154">
        <v>270</v>
      </c>
      <c r="I206" s="155">
        <f t="shared" si="4"/>
        <v>4.9365818319999999</v>
      </c>
      <c r="J206" s="234">
        <v>2.8000000000000001E-2</v>
      </c>
      <c r="K206" s="152" t="s">
        <v>410</v>
      </c>
    </row>
    <row r="207" spans="1:11">
      <c r="A207" s="152" t="s">
        <v>952</v>
      </c>
      <c r="D207" s="152" t="s">
        <v>414</v>
      </c>
      <c r="F207" s="152" t="s">
        <v>419</v>
      </c>
      <c r="G207" s="153">
        <v>-2.5</v>
      </c>
      <c r="H207" s="154">
        <v>275</v>
      </c>
      <c r="I207" s="155">
        <f t="shared" si="4"/>
        <v>4.7349531250000005</v>
      </c>
      <c r="J207" s="234">
        <v>2.8000000000000001E-2</v>
      </c>
      <c r="K207" s="152" t="s">
        <v>410</v>
      </c>
    </row>
    <row r="208" spans="1:11">
      <c r="A208" s="152" t="s">
        <v>952</v>
      </c>
      <c r="D208" s="152" t="s">
        <v>414</v>
      </c>
      <c r="F208" s="152" t="s">
        <v>419</v>
      </c>
      <c r="G208" s="153">
        <v>-2.6</v>
      </c>
      <c r="H208" s="154">
        <v>276</v>
      </c>
      <c r="I208" s="155">
        <f t="shared" si="4"/>
        <v>4.9365818319999999</v>
      </c>
      <c r="J208" s="234">
        <v>2.8000000000000001E-2</v>
      </c>
      <c r="K208" s="152" t="s">
        <v>410</v>
      </c>
    </row>
    <row r="209" spans="1:11">
      <c r="A209" s="152" t="s">
        <v>952</v>
      </c>
      <c r="D209" s="152" t="s">
        <v>414</v>
      </c>
      <c r="F209" s="152" t="s">
        <v>419</v>
      </c>
      <c r="G209" s="153">
        <v>-2.4</v>
      </c>
      <c r="H209" s="154">
        <v>290</v>
      </c>
      <c r="I209" s="155">
        <f t="shared" si="4"/>
        <v>4.5342919679999998</v>
      </c>
      <c r="J209" s="234">
        <v>2.8000000000000001E-2</v>
      </c>
      <c r="K209" s="152" t="s">
        <v>410</v>
      </c>
    </row>
    <row r="210" spans="1:11">
      <c r="A210" s="152" t="s">
        <v>952</v>
      </c>
      <c r="C210" s="152" t="s">
        <v>411</v>
      </c>
      <c r="D210" s="152" t="s">
        <v>414</v>
      </c>
      <c r="E210" s="152" t="s">
        <v>408</v>
      </c>
      <c r="F210" s="152" t="s">
        <v>419</v>
      </c>
      <c r="G210" s="153">
        <v>-1.5</v>
      </c>
      <c r="H210" s="154">
        <v>264</v>
      </c>
      <c r="I210" s="155">
        <f t="shared" si="4"/>
        <v>2.7713298750000002</v>
      </c>
      <c r="J210" s="234">
        <v>2.8000000000000001E-2</v>
      </c>
      <c r="K210" s="152" t="s">
        <v>410</v>
      </c>
    </row>
    <row r="211" spans="1:11">
      <c r="A211" s="152" t="s">
        <v>952</v>
      </c>
      <c r="D211" s="152" t="s">
        <v>414</v>
      </c>
      <c r="F211" s="152" t="s">
        <v>419</v>
      </c>
      <c r="G211" s="153">
        <v>-1.5</v>
      </c>
      <c r="H211" s="154">
        <v>265</v>
      </c>
      <c r="I211" s="155">
        <f t="shared" si="4"/>
        <v>2.7713298750000002</v>
      </c>
      <c r="J211" s="234">
        <v>2.8000000000000001E-2</v>
      </c>
      <c r="K211" s="152" t="s">
        <v>410</v>
      </c>
    </row>
    <row r="212" spans="1:11">
      <c r="A212" s="152" t="s">
        <v>952</v>
      </c>
      <c r="D212" s="152" t="s">
        <v>414</v>
      </c>
      <c r="F212" s="152" t="s">
        <v>419</v>
      </c>
      <c r="G212" s="153">
        <v>-1.4</v>
      </c>
      <c r="H212" s="154">
        <v>265</v>
      </c>
      <c r="I212" s="155">
        <f t="shared" si="4"/>
        <v>2.5801604079999998</v>
      </c>
      <c r="J212" s="234">
        <v>2.8000000000000001E-2</v>
      </c>
      <c r="K212" s="152" t="s">
        <v>410</v>
      </c>
    </row>
    <row r="213" spans="1:11">
      <c r="A213" s="152" t="s">
        <v>952</v>
      </c>
      <c r="D213" s="152" t="s">
        <v>414</v>
      </c>
      <c r="F213" s="152" t="s">
        <v>419</v>
      </c>
      <c r="G213" s="153">
        <v>-1.4</v>
      </c>
      <c r="H213" s="154">
        <v>264</v>
      </c>
      <c r="I213" s="155">
        <f t="shared" si="4"/>
        <v>2.5801604079999998</v>
      </c>
      <c r="J213" s="234">
        <v>2.8000000000000001E-2</v>
      </c>
      <c r="K213" s="152" t="s">
        <v>410</v>
      </c>
    </row>
    <row r="214" spans="1:11">
      <c r="A214" s="152" t="s">
        <v>952</v>
      </c>
      <c r="D214" s="152" t="s">
        <v>414</v>
      </c>
      <c r="F214" s="152" t="s">
        <v>419</v>
      </c>
      <c r="G214" s="153">
        <v>-1.4</v>
      </c>
      <c r="H214" s="154">
        <v>260</v>
      </c>
      <c r="I214" s="155">
        <f t="shared" si="4"/>
        <v>2.5801604079999998</v>
      </c>
      <c r="J214" s="234">
        <v>2.8000000000000001E-2</v>
      </c>
      <c r="K214" s="152" t="s">
        <v>410</v>
      </c>
    </row>
    <row r="215" spans="1:11">
      <c r="A215" s="152" t="s">
        <v>952</v>
      </c>
      <c r="D215" s="152" t="s">
        <v>414</v>
      </c>
      <c r="F215" s="152" t="s">
        <v>419</v>
      </c>
      <c r="G215" s="153">
        <v>-1.4</v>
      </c>
      <c r="H215" s="154">
        <v>261</v>
      </c>
      <c r="I215" s="155">
        <f t="shared" si="4"/>
        <v>2.5801604079999998</v>
      </c>
      <c r="J215" s="234">
        <v>2.8000000000000001E-2</v>
      </c>
      <c r="K215" s="152" t="s">
        <v>410</v>
      </c>
    </row>
    <row r="216" spans="1:11">
      <c r="A216" s="152" t="s">
        <v>516</v>
      </c>
      <c r="B216" s="156" t="s">
        <v>949</v>
      </c>
      <c r="C216" s="152" t="s">
        <v>406</v>
      </c>
      <c r="D216" s="152" t="s">
        <v>414</v>
      </c>
      <c r="E216" s="152" t="s">
        <v>408</v>
      </c>
      <c r="F216" s="152" t="s">
        <v>415</v>
      </c>
      <c r="G216" s="153">
        <v>-1.9</v>
      </c>
      <c r="H216" s="154">
        <v>210</v>
      </c>
      <c r="I216" s="155">
        <f t="shared" si="4"/>
        <v>3.5453824629999997</v>
      </c>
      <c r="J216" s="234">
        <v>9.7000000000000003E-2</v>
      </c>
      <c r="K216" s="152" t="s">
        <v>410</v>
      </c>
    </row>
    <row r="217" spans="1:11">
      <c r="A217" s="152" t="s">
        <v>516</v>
      </c>
      <c r="D217" s="152" t="s">
        <v>414</v>
      </c>
      <c r="F217" s="152" t="s">
        <v>415</v>
      </c>
      <c r="G217" s="153">
        <v>-1.9</v>
      </c>
      <c r="H217" s="154">
        <v>209</v>
      </c>
      <c r="I217" s="155">
        <f t="shared" si="4"/>
        <v>3.5453824629999997</v>
      </c>
      <c r="J217" s="234">
        <v>9.7000000000000003E-2</v>
      </c>
      <c r="K217" s="152" t="s">
        <v>410</v>
      </c>
    </row>
    <row r="218" spans="1:11">
      <c r="A218" s="152" t="s">
        <v>516</v>
      </c>
      <c r="D218" s="152" t="s">
        <v>414</v>
      </c>
      <c r="F218" s="152" t="s">
        <v>415</v>
      </c>
      <c r="G218" s="153">
        <v>-1.8</v>
      </c>
      <c r="H218" s="154">
        <v>210</v>
      </c>
      <c r="I218" s="155">
        <f t="shared" si="4"/>
        <v>3.3504564240000003</v>
      </c>
      <c r="J218" s="234">
        <v>9.7000000000000003E-2</v>
      </c>
      <c r="K218" s="152" t="s">
        <v>410</v>
      </c>
    </row>
    <row r="219" spans="1:11">
      <c r="A219" s="152" t="s">
        <v>516</v>
      </c>
      <c r="D219" s="152" t="s">
        <v>414</v>
      </c>
      <c r="F219" s="152" t="s">
        <v>415</v>
      </c>
      <c r="G219" s="153">
        <v>-1.3</v>
      </c>
      <c r="H219" s="154">
        <v>208</v>
      </c>
      <c r="I219" s="155">
        <f t="shared" si="4"/>
        <v>2.3899217290000001</v>
      </c>
      <c r="J219" s="234">
        <v>9.7000000000000003E-2</v>
      </c>
      <c r="K219" s="152" t="s">
        <v>410</v>
      </c>
    </row>
    <row r="220" spans="1:11">
      <c r="A220" s="152" t="s">
        <v>516</v>
      </c>
      <c r="D220" s="152" t="s">
        <v>414</v>
      </c>
      <c r="F220" s="152" t="s">
        <v>415</v>
      </c>
      <c r="G220" s="153">
        <v>-1.3</v>
      </c>
      <c r="H220" s="154">
        <v>215</v>
      </c>
      <c r="I220" s="155">
        <f t="shared" si="4"/>
        <v>2.3899217290000001</v>
      </c>
      <c r="J220" s="234">
        <v>9.7000000000000003E-2</v>
      </c>
      <c r="K220" s="152" t="s">
        <v>410</v>
      </c>
    </row>
    <row r="221" spans="1:11">
      <c r="A221" s="152" t="s">
        <v>516</v>
      </c>
      <c r="D221" s="152" t="s">
        <v>414</v>
      </c>
      <c r="F221" s="152" t="s">
        <v>415</v>
      </c>
      <c r="G221" s="153">
        <v>-1.2</v>
      </c>
      <c r="H221" s="154">
        <v>214</v>
      </c>
      <c r="I221" s="155">
        <f t="shared" si="4"/>
        <v>2.2006104960000004</v>
      </c>
      <c r="J221" s="234">
        <v>9.7000000000000003E-2</v>
      </c>
      <c r="K221" s="152" t="s">
        <v>410</v>
      </c>
    </row>
    <row r="222" spans="1:11">
      <c r="A222" s="152" t="s">
        <v>516</v>
      </c>
      <c r="B222" s="156" t="s">
        <v>950</v>
      </c>
      <c r="C222" s="152" t="s">
        <v>406</v>
      </c>
      <c r="D222" s="152" t="s">
        <v>414</v>
      </c>
      <c r="E222" s="152" t="s">
        <v>408</v>
      </c>
      <c r="F222" s="152" t="s">
        <v>415</v>
      </c>
      <c r="G222" s="153">
        <v>-1.9</v>
      </c>
      <c r="H222" s="154">
        <v>229</v>
      </c>
      <c r="I222" s="155">
        <f t="shared" si="4"/>
        <v>3.5453824629999997</v>
      </c>
      <c r="J222" s="234">
        <v>0.13500000000000001</v>
      </c>
      <c r="K222" s="152" t="s">
        <v>410</v>
      </c>
    </row>
    <row r="223" spans="1:11">
      <c r="A223" s="152" t="s">
        <v>516</v>
      </c>
      <c r="D223" s="152" t="s">
        <v>414</v>
      </c>
      <c r="F223" s="152" t="s">
        <v>415</v>
      </c>
      <c r="G223" s="153">
        <v>-1.9</v>
      </c>
      <c r="H223" s="154">
        <v>231</v>
      </c>
      <c r="I223" s="155">
        <f t="shared" si="4"/>
        <v>3.5453824629999997</v>
      </c>
      <c r="J223" s="234">
        <v>0.13500000000000001</v>
      </c>
      <c r="K223" s="152" t="s">
        <v>410</v>
      </c>
    </row>
    <row r="224" spans="1:11">
      <c r="A224" s="152" t="s">
        <v>516</v>
      </c>
      <c r="D224" s="152" t="s">
        <v>414</v>
      </c>
      <c r="F224" s="152" t="s">
        <v>415</v>
      </c>
      <c r="G224" s="153">
        <v>-1.9</v>
      </c>
      <c r="H224" s="154">
        <v>229</v>
      </c>
      <c r="I224" s="155">
        <f t="shared" si="4"/>
        <v>3.5453824629999997</v>
      </c>
      <c r="J224" s="234">
        <v>0.13500000000000001</v>
      </c>
      <c r="K224" s="152" t="s">
        <v>410</v>
      </c>
    </row>
    <row r="225" spans="1:11">
      <c r="A225" s="152" t="s">
        <v>516</v>
      </c>
      <c r="C225" s="152" t="s">
        <v>411</v>
      </c>
      <c r="D225" s="152" t="s">
        <v>414</v>
      </c>
      <c r="E225" s="152" t="s">
        <v>408</v>
      </c>
      <c r="F225" s="152" t="s">
        <v>415</v>
      </c>
      <c r="G225" s="153">
        <v>-1.8</v>
      </c>
      <c r="H225" s="154">
        <v>234</v>
      </c>
      <c r="I225" s="155">
        <f t="shared" si="4"/>
        <v>3.3504564240000003</v>
      </c>
      <c r="J225" s="234">
        <v>0.13500000000000001</v>
      </c>
      <c r="K225" s="152" t="s">
        <v>410</v>
      </c>
    </row>
    <row r="226" spans="1:11">
      <c r="A226" s="152" t="s">
        <v>516</v>
      </c>
      <c r="D226" s="152" t="s">
        <v>414</v>
      </c>
      <c r="F226" s="152" t="s">
        <v>415</v>
      </c>
      <c r="G226" s="153">
        <v>-1.8</v>
      </c>
      <c r="H226" s="154">
        <v>235</v>
      </c>
      <c r="I226" s="155">
        <f t="shared" si="4"/>
        <v>3.3504564240000003</v>
      </c>
      <c r="J226" s="234">
        <v>0.13500000000000001</v>
      </c>
      <c r="K226" s="152" t="s">
        <v>410</v>
      </c>
    </row>
    <row r="227" spans="1:11">
      <c r="A227" s="152" t="s">
        <v>516</v>
      </c>
      <c r="D227" s="152" t="s">
        <v>414</v>
      </c>
      <c r="F227" s="152" t="s">
        <v>415</v>
      </c>
      <c r="G227" s="153">
        <v>-1.8</v>
      </c>
      <c r="H227" s="154">
        <v>234</v>
      </c>
      <c r="I227" s="155">
        <f t="shared" si="4"/>
        <v>3.3504564240000003</v>
      </c>
      <c r="J227" s="234">
        <v>0.13500000000000001</v>
      </c>
      <c r="K227" s="152" t="s">
        <v>410</v>
      </c>
    </row>
    <row r="228" spans="1:11">
      <c r="A228" s="152" t="s">
        <v>516</v>
      </c>
      <c r="C228" s="152" t="s">
        <v>412</v>
      </c>
      <c r="D228" s="152" t="s">
        <v>414</v>
      </c>
      <c r="E228" s="152" t="s">
        <v>408</v>
      </c>
      <c r="F228" s="152" t="s">
        <v>415</v>
      </c>
      <c r="G228" s="153">
        <v>-2.2999999999999998</v>
      </c>
      <c r="H228" s="154">
        <v>230</v>
      </c>
      <c r="I228" s="155">
        <f t="shared" si="4"/>
        <v>4.334595019</v>
      </c>
      <c r="J228" s="234">
        <v>0.13500000000000001</v>
      </c>
      <c r="K228" s="152" t="s">
        <v>410</v>
      </c>
    </row>
    <row r="229" spans="1:11">
      <c r="A229" s="152" t="s">
        <v>516</v>
      </c>
      <c r="D229" s="152" t="s">
        <v>414</v>
      </c>
      <c r="F229" s="152" t="s">
        <v>415</v>
      </c>
      <c r="G229" s="153">
        <v>-2.2999999999999998</v>
      </c>
      <c r="H229" s="154">
        <v>235</v>
      </c>
      <c r="I229" s="155">
        <f t="shared" si="4"/>
        <v>4.334595019</v>
      </c>
      <c r="J229" s="234">
        <v>0.13500000000000001</v>
      </c>
      <c r="K229" s="152" t="s">
        <v>410</v>
      </c>
    </row>
    <row r="230" spans="1:11">
      <c r="A230" s="152" t="s">
        <v>516</v>
      </c>
      <c r="D230" s="152" t="s">
        <v>414</v>
      </c>
      <c r="F230" s="152" t="s">
        <v>415</v>
      </c>
      <c r="G230" s="153">
        <v>-2.1</v>
      </c>
      <c r="H230" s="154">
        <v>238</v>
      </c>
      <c r="I230" s="155">
        <f t="shared" si="4"/>
        <v>3.9380803770000004</v>
      </c>
      <c r="J230" s="234">
        <v>0.13500000000000001</v>
      </c>
      <c r="K230" s="152" t="s">
        <v>410</v>
      </c>
    </row>
    <row r="231" spans="1:11">
      <c r="A231" s="152" t="s">
        <v>516</v>
      </c>
      <c r="B231" s="156" t="s">
        <v>424</v>
      </c>
      <c r="C231" s="152" t="s">
        <v>406</v>
      </c>
      <c r="D231" s="152" t="s">
        <v>414</v>
      </c>
      <c r="E231" s="152" t="s">
        <v>408</v>
      </c>
      <c r="F231" s="152" t="s">
        <v>415</v>
      </c>
      <c r="G231" s="153">
        <v>-2.6</v>
      </c>
      <c r="H231" s="154">
        <v>230</v>
      </c>
      <c r="I231" s="155">
        <f t="shared" si="4"/>
        <v>4.9365818319999999</v>
      </c>
      <c r="K231" s="152" t="s">
        <v>410</v>
      </c>
    </row>
    <row r="232" spans="1:11">
      <c r="A232" s="152" t="s">
        <v>516</v>
      </c>
      <c r="D232" s="152" t="s">
        <v>414</v>
      </c>
      <c r="F232" s="152" t="s">
        <v>415</v>
      </c>
      <c r="G232" s="153">
        <v>-2.6</v>
      </c>
      <c r="H232" s="154">
        <v>232</v>
      </c>
      <c r="I232" s="155">
        <f t="shared" si="4"/>
        <v>4.9365818319999999</v>
      </c>
      <c r="K232" s="152" t="s">
        <v>410</v>
      </c>
    </row>
    <row r="233" spans="1:11">
      <c r="A233" s="152" t="s">
        <v>516</v>
      </c>
      <c r="D233" s="152" t="s">
        <v>414</v>
      </c>
      <c r="F233" s="152" t="s">
        <v>415</v>
      </c>
      <c r="G233" s="153">
        <v>-2.6</v>
      </c>
      <c r="H233" s="154">
        <v>234</v>
      </c>
      <c r="I233" s="155">
        <f t="shared" si="4"/>
        <v>4.9365818319999999</v>
      </c>
      <c r="K233" s="152" t="s">
        <v>410</v>
      </c>
    </row>
    <row r="234" spans="1:11">
      <c r="A234" s="152" t="s">
        <v>516</v>
      </c>
      <c r="D234" s="152" t="s">
        <v>414</v>
      </c>
      <c r="F234" s="152" t="s">
        <v>415</v>
      </c>
      <c r="G234" s="153">
        <v>-2.6</v>
      </c>
      <c r="H234" s="154">
        <v>234</v>
      </c>
      <c r="I234" s="155">
        <f t="shared" si="4"/>
        <v>4.9365818319999999</v>
      </c>
      <c r="K234" s="152" t="s">
        <v>410</v>
      </c>
    </row>
    <row r="235" spans="1:11">
      <c r="A235" s="152" t="s">
        <v>516</v>
      </c>
      <c r="D235" s="152" t="s">
        <v>414</v>
      </c>
      <c r="F235" s="152" t="s">
        <v>415</v>
      </c>
      <c r="G235" s="153">
        <v>-2.5</v>
      </c>
      <c r="H235" s="154">
        <v>252</v>
      </c>
      <c r="I235" s="155">
        <f t="shared" si="4"/>
        <v>4.7349531250000005</v>
      </c>
      <c r="K235" s="152" t="s">
        <v>410</v>
      </c>
    </row>
    <row r="236" spans="1:11">
      <c r="A236" s="152" t="s">
        <v>516</v>
      </c>
      <c r="D236" s="152" t="s">
        <v>414</v>
      </c>
      <c r="F236" s="152" t="s">
        <v>415</v>
      </c>
      <c r="G236" s="153">
        <v>-2.5</v>
      </c>
      <c r="H236" s="154">
        <v>246</v>
      </c>
      <c r="I236" s="155">
        <f t="shared" si="4"/>
        <v>4.7349531250000005</v>
      </c>
      <c r="K236" s="152" t="s">
        <v>410</v>
      </c>
    </row>
    <row r="237" spans="1:11">
      <c r="A237" s="152" t="s">
        <v>516</v>
      </c>
      <c r="D237" s="152" t="s">
        <v>414</v>
      </c>
      <c r="F237" s="152" t="s">
        <v>415</v>
      </c>
      <c r="G237" s="153">
        <v>-2</v>
      </c>
      <c r="H237" s="154">
        <v>254</v>
      </c>
      <c r="I237" s="155">
        <f t="shared" si="4"/>
        <v>3.7412559999999999</v>
      </c>
      <c r="K237" s="152" t="s">
        <v>410</v>
      </c>
    </row>
    <row r="238" spans="1:11">
      <c r="A238" s="152" t="s">
        <v>516</v>
      </c>
      <c r="B238" s="156" t="s">
        <v>948</v>
      </c>
      <c r="C238" s="152" t="s">
        <v>406</v>
      </c>
      <c r="D238" s="152" t="s">
        <v>425</v>
      </c>
      <c r="E238" s="152" t="s">
        <v>408</v>
      </c>
      <c r="F238" s="152" t="s">
        <v>409</v>
      </c>
      <c r="G238" s="153">
        <v>-1.8</v>
      </c>
      <c r="H238" s="154">
        <v>170</v>
      </c>
      <c r="I238" s="155">
        <f t="shared" si="4"/>
        <v>3.3504564240000003</v>
      </c>
      <c r="J238" s="234">
        <v>0.52800000000000002</v>
      </c>
      <c r="K238" s="152" t="s">
        <v>410</v>
      </c>
    </row>
    <row r="239" spans="1:11">
      <c r="A239" s="152" t="s">
        <v>516</v>
      </c>
      <c r="D239" s="152" t="s">
        <v>425</v>
      </c>
      <c r="F239" s="152" t="s">
        <v>409</v>
      </c>
      <c r="G239" s="153">
        <v>-1.8</v>
      </c>
      <c r="H239" s="154">
        <v>171</v>
      </c>
      <c r="I239" s="155">
        <f t="shared" si="4"/>
        <v>3.3504564240000003</v>
      </c>
      <c r="J239" s="234">
        <v>0.52800000000000002</v>
      </c>
      <c r="K239" s="152" t="s">
        <v>410</v>
      </c>
    </row>
    <row r="240" spans="1:11">
      <c r="A240" s="152" t="s">
        <v>516</v>
      </c>
      <c r="D240" s="152" t="s">
        <v>425</v>
      </c>
      <c r="F240" s="152" t="s">
        <v>409</v>
      </c>
      <c r="G240" s="153">
        <v>-1.7</v>
      </c>
      <c r="H240" s="154">
        <v>169</v>
      </c>
      <c r="I240" s="155">
        <f t="shared" si="4"/>
        <v>3.1564745409999997</v>
      </c>
      <c r="J240" s="234">
        <v>0.52800000000000002</v>
      </c>
      <c r="K240" s="152" t="s">
        <v>410</v>
      </c>
    </row>
    <row r="241" spans="1:11">
      <c r="A241" s="152" t="s">
        <v>516</v>
      </c>
      <c r="D241" s="152" t="s">
        <v>425</v>
      </c>
      <c r="F241" s="152" t="s">
        <v>409</v>
      </c>
      <c r="G241" s="153">
        <v>-1.7</v>
      </c>
      <c r="H241" s="154">
        <v>171</v>
      </c>
      <c r="I241" s="155">
        <f t="shared" si="4"/>
        <v>3.1564745409999997</v>
      </c>
      <c r="J241" s="234">
        <v>0.52800000000000002</v>
      </c>
      <c r="K241" s="152" t="s">
        <v>410</v>
      </c>
    </row>
    <row r="242" spans="1:11">
      <c r="A242" s="152" t="s">
        <v>516</v>
      </c>
      <c r="D242" s="152" t="s">
        <v>425</v>
      </c>
      <c r="F242" s="152" t="s">
        <v>409</v>
      </c>
      <c r="G242" s="153">
        <v>-1.7</v>
      </c>
      <c r="H242" s="154">
        <v>162</v>
      </c>
      <c r="I242" s="155">
        <f t="shared" si="4"/>
        <v>3.1564745409999997</v>
      </c>
      <c r="J242" s="234">
        <v>0.52800000000000002</v>
      </c>
      <c r="K242" s="152" t="s">
        <v>410</v>
      </c>
    </row>
    <row r="243" spans="1:11">
      <c r="A243" s="152" t="s">
        <v>516</v>
      </c>
      <c r="C243" s="152" t="s">
        <v>411</v>
      </c>
      <c r="D243" s="152" t="s">
        <v>425</v>
      </c>
      <c r="E243" s="152" t="s">
        <v>408</v>
      </c>
      <c r="F243" s="152" t="s">
        <v>409</v>
      </c>
      <c r="G243" s="153">
        <v>-1.8</v>
      </c>
      <c r="H243" s="154">
        <v>165</v>
      </c>
      <c r="I243" s="155">
        <f t="shared" si="4"/>
        <v>3.3504564240000003</v>
      </c>
      <c r="J243" s="234">
        <v>0.52800000000000002</v>
      </c>
      <c r="K243" s="152" t="s">
        <v>410</v>
      </c>
    </row>
    <row r="244" spans="1:11">
      <c r="A244" s="152" t="s">
        <v>516</v>
      </c>
      <c r="D244" s="152" t="s">
        <v>425</v>
      </c>
      <c r="F244" s="152" t="s">
        <v>409</v>
      </c>
      <c r="G244" s="153">
        <v>-1.8</v>
      </c>
      <c r="H244" s="154">
        <v>164</v>
      </c>
      <c r="I244" s="155">
        <f t="shared" si="4"/>
        <v>3.3504564240000003</v>
      </c>
      <c r="J244" s="234">
        <v>0.52800000000000002</v>
      </c>
      <c r="K244" s="152" t="s">
        <v>410</v>
      </c>
    </row>
    <row r="245" spans="1:11">
      <c r="A245" s="152" t="s">
        <v>516</v>
      </c>
      <c r="D245" s="152" t="s">
        <v>425</v>
      </c>
      <c r="F245" s="152" t="s">
        <v>409</v>
      </c>
      <c r="G245" s="153">
        <v>-1.6</v>
      </c>
      <c r="H245" s="154">
        <v>162</v>
      </c>
      <c r="I245" s="155">
        <f t="shared" si="4"/>
        <v>2.9634334720000002</v>
      </c>
      <c r="J245" s="234">
        <v>0.52800000000000002</v>
      </c>
      <c r="K245" s="152" t="s">
        <v>410</v>
      </c>
    </row>
    <row r="246" spans="1:11">
      <c r="A246" s="152" t="s">
        <v>516</v>
      </c>
      <c r="D246" s="152" t="s">
        <v>425</v>
      </c>
      <c r="F246" s="152" t="s">
        <v>409</v>
      </c>
      <c r="G246" s="153">
        <v>-1.6</v>
      </c>
      <c r="H246" s="154">
        <v>171</v>
      </c>
      <c r="I246" s="155">
        <f t="shared" si="4"/>
        <v>2.9634334720000002</v>
      </c>
      <c r="J246" s="234">
        <v>0.52800000000000002</v>
      </c>
      <c r="K246" s="152" t="s">
        <v>410</v>
      </c>
    </row>
    <row r="247" spans="1:11">
      <c r="A247" s="152" t="s">
        <v>516</v>
      </c>
      <c r="D247" s="152" t="s">
        <v>425</v>
      </c>
      <c r="F247" s="152" t="s">
        <v>409</v>
      </c>
      <c r="G247" s="153">
        <v>-1.2</v>
      </c>
      <c r="H247" s="154">
        <v>165</v>
      </c>
      <c r="I247" s="155">
        <f t="shared" si="4"/>
        <v>2.2006104960000004</v>
      </c>
      <c r="J247" s="234">
        <v>0.52800000000000002</v>
      </c>
      <c r="K247" s="152" t="s">
        <v>410</v>
      </c>
    </row>
    <row r="248" spans="1:11">
      <c r="A248" s="152" t="s">
        <v>516</v>
      </c>
      <c r="B248" s="156" t="s">
        <v>426</v>
      </c>
      <c r="C248" s="152" t="s">
        <v>406</v>
      </c>
      <c r="D248" s="152" t="s">
        <v>414</v>
      </c>
      <c r="E248" s="152" t="s">
        <v>408</v>
      </c>
      <c r="F248" s="152" t="s">
        <v>415</v>
      </c>
      <c r="G248" s="153">
        <v>-4</v>
      </c>
      <c r="H248" s="154">
        <v>225</v>
      </c>
      <c r="I248" s="155">
        <f t="shared" si="4"/>
        <v>7.8628480000000005</v>
      </c>
      <c r="K248" s="152" t="s">
        <v>410</v>
      </c>
    </row>
    <row r="249" spans="1:11">
      <c r="A249" s="152" t="s">
        <v>516</v>
      </c>
      <c r="D249" s="152" t="s">
        <v>414</v>
      </c>
      <c r="F249" s="152" t="s">
        <v>415</v>
      </c>
      <c r="G249" s="153">
        <v>-3.5</v>
      </c>
      <c r="H249" s="154">
        <v>220</v>
      </c>
      <c r="I249" s="155">
        <f t="shared" si="4"/>
        <v>6.7953313750000008</v>
      </c>
      <c r="K249" s="152" t="s">
        <v>410</v>
      </c>
    </row>
    <row r="250" spans="1:11">
      <c r="A250" s="152" t="s">
        <v>516</v>
      </c>
      <c r="D250" s="152" t="s">
        <v>414</v>
      </c>
      <c r="F250" s="152" t="s">
        <v>415</v>
      </c>
      <c r="G250" s="153">
        <v>-2.5</v>
      </c>
      <c r="H250" s="154">
        <v>215</v>
      </c>
      <c r="I250" s="155">
        <f t="shared" si="4"/>
        <v>4.7349531250000005</v>
      </c>
      <c r="K250" s="152" t="s">
        <v>410</v>
      </c>
    </row>
    <row r="251" spans="1:11">
      <c r="A251" s="152" t="s">
        <v>516</v>
      </c>
      <c r="D251" s="152" t="s">
        <v>414</v>
      </c>
      <c r="F251" s="152" t="s">
        <v>415</v>
      </c>
      <c r="G251" s="153">
        <v>-3</v>
      </c>
      <c r="H251" s="154">
        <v>225</v>
      </c>
      <c r="I251" s="155">
        <f t="shared" si="4"/>
        <v>5.7528389999999998</v>
      </c>
      <c r="K251" s="152" t="s">
        <v>410</v>
      </c>
    </row>
    <row r="252" spans="1:11">
      <c r="A252" s="152" t="s">
        <v>516</v>
      </c>
      <c r="D252" s="152" t="s">
        <v>414</v>
      </c>
      <c r="F252" s="152" t="s">
        <v>415</v>
      </c>
      <c r="G252" s="153">
        <v>-3.5</v>
      </c>
      <c r="H252" s="154">
        <v>220</v>
      </c>
      <c r="I252" s="155">
        <f t="shared" si="4"/>
        <v>6.7953313750000008</v>
      </c>
      <c r="K252" s="152" t="s">
        <v>410</v>
      </c>
    </row>
    <row r="253" spans="1:11">
      <c r="A253" s="152" t="s">
        <v>516</v>
      </c>
      <c r="D253" s="152" t="s">
        <v>414</v>
      </c>
      <c r="F253" s="152" t="s">
        <v>415</v>
      </c>
      <c r="G253" s="153">
        <v>-3.8</v>
      </c>
      <c r="H253" s="154">
        <v>225</v>
      </c>
      <c r="I253" s="155">
        <f t="shared" ref="I253:I272" si="5">-(1.78*G253-(0.0442*G253^2)+(0.000557*G253^3))</f>
        <v>7.4328117039999997</v>
      </c>
      <c r="K253" s="152" t="s">
        <v>410</v>
      </c>
    </row>
    <row r="254" spans="1:11">
      <c r="A254" s="152" t="s">
        <v>516</v>
      </c>
      <c r="C254" s="152" t="s">
        <v>411</v>
      </c>
      <c r="D254" s="152" t="s">
        <v>414</v>
      </c>
      <c r="E254" s="152" t="s">
        <v>408</v>
      </c>
      <c r="F254" s="152" t="s">
        <v>415</v>
      </c>
      <c r="G254" s="153">
        <v>-2</v>
      </c>
      <c r="H254" s="154">
        <v>215</v>
      </c>
      <c r="I254" s="155">
        <f t="shared" si="5"/>
        <v>3.7412559999999999</v>
      </c>
      <c r="K254" s="152" t="s">
        <v>410</v>
      </c>
    </row>
    <row r="255" spans="1:11">
      <c r="A255" s="152" t="s">
        <v>516</v>
      </c>
      <c r="D255" s="152" t="s">
        <v>414</v>
      </c>
      <c r="F255" s="152" t="s">
        <v>415</v>
      </c>
      <c r="G255" s="153">
        <v>-2</v>
      </c>
      <c r="H255" s="154">
        <v>220</v>
      </c>
      <c r="I255" s="155">
        <f t="shared" si="5"/>
        <v>3.7412559999999999</v>
      </c>
      <c r="K255" s="152" t="s">
        <v>410</v>
      </c>
    </row>
    <row r="256" spans="1:11">
      <c r="A256" s="152" t="s">
        <v>516</v>
      </c>
      <c r="D256" s="152" t="s">
        <v>414</v>
      </c>
      <c r="F256" s="152" t="s">
        <v>415</v>
      </c>
      <c r="G256" s="153">
        <v>-1.8</v>
      </c>
      <c r="H256" s="154">
        <v>224</v>
      </c>
      <c r="I256" s="155">
        <f t="shared" si="5"/>
        <v>3.3504564240000003</v>
      </c>
      <c r="K256" s="152" t="s">
        <v>410</v>
      </c>
    </row>
    <row r="257" spans="1:11">
      <c r="A257" s="152" t="s">
        <v>516</v>
      </c>
      <c r="D257" s="152" t="s">
        <v>414</v>
      </c>
      <c r="F257" s="152" t="s">
        <v>415</v>
      </c>
      <c r="G257" s="153">
        <v>-1.8</v>
      </c>
      <c r="H257" s="154">
        <v>225</v>
      </c>
      <c r="I257" s="155">
        <f t="shared" si="5"/>
        <v>3.3504564240000003</v>
      </c>
      <c r="K257" s="152" t="s">
        <v>410</v>
      </c>
    </row>
    <row r="258" spans="1:11">
      <c r="A258" s="152" t="s">
        <v>516</v>
      </c>
      <c r="D258" s="152" t="s">
        <v>414</v>
      </c>
      <c r="F258" s="152" t="s">
        <v>415</v>
      </c>
      <c r="G258" s="153">
        <v>-1.5</v>
      </c>
      <c r="H258" s="154">
        <v>230</v>
      </c>
      <c r="I258" s="155">
        <f t="shared" si="5"/>
        <v>2.7713298750000002</v>
      </c>
      <c r="K258" s="152" t="s">
        <v>410</v>
      </c>
    </row>
    <row r="259" spans="1:11">
      <c r="A259" s="152" t="s">
        <v>516</v>
      </c>
      <c r="D259" s="152" t="s">
        <v>414</v>
      </c>
      <c r="F259" s="152" t="s">
        <v>415</v>
      </c>
      <c r="G259" s="153">
        <v>-1.2</v>
      </c>
      <c r="H259" s="154">
        <v>236</v>
      </c>
      <c r="I259" s="155">
        <f t="shared" si="5"/>
        <v>2.2006104960000004</v>
      </c>
      <c r="K259" s="152" t="s">
        <v>410</v>
      </c>
    </row>
    <row r="260" spans="1:11">
      <c r="A260" s="152" t="s">
        <v>516</v>
      </c>
      <c r="B260" s="156" t="s">
        <v>427</v>
      </c>
      <c r="C260" s="152" t="s">
        <v>406</v>
      </c>
      <c r="D260" s="152" t="s">
        <v>414</v>
      </c>
      <c r="E260" s="152" t="s">
        <v>408</v>
      </c>
      <c r="F260" s="152" t="s">
        <v>419</v>
      </c>
      <c r="G260" s="153">
        <v>-1.2</v>
      </c>
      <c r="H260" s="154">
        <v>262</v>
      </c>
      <c r="I260" s="155">
        <f t="shared" si="5"/>
        <v>2.2006104960000004</v>
      </c>
      <c r="K260" s="152" t="s">
        <v>410</v>
      </c>
    </row>
    <row r="261" spans="1:11">
      <c r="A261" s="152" t="s">
        <v>516</v>
      </c>
      <c r="D261" s="152" t="s">
        <v>414</v>
      </c>
      <c r="F261" s="152" t="s">
        <v>419</v>
      </c>
      <c r="G261" s="153">
        <v>-1.2</v>
      </c>
      <c r="H261" s="154">
        <v>264</v>
      </c>
      <c r="I261" s="155">
        <f t="shared" si="5"/>
        <v>2.2006104960000004</v>
      </c>
      <c r="K261" s="152" t="s">
        <v>410</v>
      </c>
    </row>
    <row r="262" spans="1:11">
      <c r="A262" s="152" t="s">
        <v>516</v>
      </c>
      <c r="D262" s="152" t="s">
        <v>414</v>
      </c>
      <c r="F262" s="152" t="s">
        <v>419</v>
      </c>
      <c r="G262" s="153">
        <v>-1.1000000000000001</v>
      </c>
      <c r="H262" s="154">
        <v>265</v>
      </c>
      <c r="I262" s="155">
        <f t="shared" si="5"/>
        <v>2.0122233669999998</v>
      </c>
      <c r="K262" s="152" t="s">
        <v>410</v>
      </c>
    </row>
    <row r="263" spans="1:11">
      <c r="A263" s="152" t="s">
        <v>516</v>
      </c>
      <c r="D263" s="152" t="s">
        <v>414</v>
      </c>
      <c r="F263" s="152" t="s">
        <v>419</v>
      </c>
      <c r="G263" s="153">
        <v>-1.1000000000000001</v>
      </c>
      <c r="H263" s="154">
        <v>270</v>
      </c>
      <c r="I263" s="155">
        <f t="shared" si="5"/>
        <v>2.0122233669999998</v>
      </c>
      <c r="K263" s="152" t="s">
        <v>410</v>
      </c>
    </row>
    <row r="264" spans="1:11">
      <c r="A264" s="152" t="s">
        <v>516</v>
      </c>
      <c r="D264" s="152" t="s">
        <v>414</v>
      </c>
      <c r="F264" s="152" t="s">
        <v>419</v>
      </c>
      <c r="G264" s="153">
        <v>-1.1000000000000001</v>
      </c>
      <c r="H264" s="154">
        <v>261</v>
      </c>
      <c r="I264" s="155">
        <f t="shared" si="5"/>
        <v>2.0122233669999998</v>
      </c>
      <c r="K264" s="152" t="s">
        <v>410</v>
      </c>
    </row>
    <row r="265" spans="1:11">
      <c r="A265" s="152" t="s">
        <v>516</v>
      </c>
      <c r="D265" s="152" t="s">
        <v>414</v>
      </c>
      <c r="F265" s="152" t="s">
        <v>419</v>
      </c>
      <c r="G265" s="153">
        <v>-1.1000000000000001</v>
      </c>
      <c r="H265" s="154">
        <v>269</v>
      </c>
      <c r="I265" s="155">
        <f t="shared" si="5"/>
        <v>2.0122233669999998</v>
      </c>
      <c r="K265" s="152" t="s">
        <v>410</v>
      </c>
    </row>
    <row r="266" spans="1:11">
      <c r="A266" s="152" t="s">
        <v>516</v>
      </c>
      <c r="C266" s="152" t="s">
        <v>411</v>
      </c>
      <c r="D266" s="152" t="s">
        <v>414</v>
      </c>
      <c r="E266" s="152" t="s">
        <v>408</v>
      </c>
      <c r="F266" s="152" t="s">
        <v>419</v>
      </c>
      <c r="G266" s="153">
        <v>-1.1000000000000001</v>
      </c>
      <c r="H266" s="154">
        <v>269</v>
      </c>
      <c r="I266" s="155">
        <f t="shared" si="5"/>
        <v>2.0122233669999998</v>
      </c>
      <c r="K266" s="152" t="s">
        <v>410</v>
      </c>
    </row>
    <row r="267" spans="1:11">
      <c r="A267" s="152" t="s">
        <v>516</v>
      </c>
      <c r="D267" s="152" t="s">
        <v>414</v>
      </c>
      <c r="F267" s="152" t="s">
        <v>419</v>
      </c>
      <c r="G267" s="153">
        <v>-1.1000000000000001</v>
      </c>
      <c r="H267" s="154">
        <v>271</v>
      </c>
      <c r="I267" s="155">
        <f t="shared" si="5"/>
        <v>2.0122233669999998</v>
      </c>
      <c r="K267" s="152" t="s">
        <v>410</v>
      </c>
    </row>
    <row r="268" spans="1:11">
      <c r="A268" s="152" t="s">
        <v>516</v>
      </c>
      <c r="D268" s="152" t="s">
        <v>414</v>
      </c>
      <c r="F268" s="152" t="s">
        <v>419</v>
      </c>
      <c r="G268" s="153">
        <v>-1.1000000000000001</v>
      </c>
      <c r="H268" s="154">
        <v>272</v>
      </c>
      <c r="I268" s="155">
        <f t="shared" si="5"/>
        <v>2.0122233669999998</v>
      </c>
      <c r="K268" s="152" t="s">
        <v>410</v>
      </c>
    </row>
    <row r="269" spans="1:11">
      <c r="A269" s="152" t="s">
        <v>516</v>
      </c>
      <c r="D269" s="152" t="s">
        <v>414</v>
      </c>
      <c r="F269" s="152" t="s">
        <v>419</v>
      </c>
      <c r="G269" s="153">
        <v>-1.1000000000000001</v>
      </c>
      <c r="H269" s="154">
        <v>280</v>
      </c>
      <c r="I269" s="155">
        <f t="shared" si="5"/>
        <v>2.0122233669999998</v>
      </c>
      <c r="K269" s="152" t="s">
        <v>410</v>
      </c>
    </row>
    <row r="270" spans="1:11">
      <c r="A270" s="152" t="s">
        <v>516</v>
      </c>
      <c r="D270" s="152" t="s">
        <v>414</v>
      </c>
      <c r="F270" s="152" t="s">
        <v>419</v>
      </c>
      <c r="G270" s="153">
        <v>-1</v>
      </c>
      <c r="H270" s="154">
        <v>279</v>
      </c>
      <c r="I270" s="155">
        <f t="shared" si="5"/>
        <v>1.824757</v>
      </c>
      <c r="K270" s="152" t="s">
        <v>410</v>
      </c>
    </row>
    <row r="271" spans="1:11">
      <c r="A271" s="152" t="s">
        <v>516</v>
      </c>
      <c r="D271" s="152" t="s">
        <v>414</v>
      </c>
      <c r="F271" s="152" t="s">
        <v>419</v>
      </c>
      <c r="G271" s="153">
        <v>-1.2</v>
      </c>
      <c r="H271" s="154">
        <v>269</v>
      </c>
      <c r="I271" s="155">
        <f t="shared" si="5"/>
        <v>2.2006104960000004</v>
      </c>
      <c r="K271" s="152" t="s">
        <v>410</v>
      </c>
    </row>
    <row r="272" spans="1:11">
      <c r="A272" s="152" t="s">
        <v>516</v>
      </c>
      <c r="D272" s="152" t="s">
        <v>414</v>
      </c>
      <c r="F272" s="152" t="s">
        <v>419</v>
      </c>
      <c r="G272" s="153">
        <v>-1.1000000000000001</v>
      </c>
      <c r="H272" s="154">
        <v>271</v>
      </c>
      <c r="I272" s="155">
        <f t="shared" si="5"/>
        <v>2.0122233669999998</v>
      </c>
      <c r="K272" s="152" t="s">
        <v>410</v>
      </c>
    </row>
    <row r="273" spans="1:12">
      <c r="A273" s="152" t="s">
        <v>332</v>
      </c>
      <c r="B273" s="157" t="s">
        <v>449</v>
      </c>
      <c r="C273" s="152" t="s">
        <v>431</v>
      </c>
      <c r="D273" s="152" t="s">
        <v>414</v>
      </c>
      <c r="E273" s="152" t="s">
        <v>408</v>
      </c>
      <c r="F273" s="152" t="s">
        <v>415</v>
      </c>
      <c r="G273" s="158">
        <v>-0.5</v>
      </c>
      <c r="H273" s="154">
        <v>186</v>
      </c>
      <c r="I273" s="155">
        <f t="shared" ref="I273:I324" si="6">-(1.78*G273-(0.0442*G273^2)+(0.000557*G273^3))</f>
        <v>0.90111962499999998</v>
      </c>
      <c r="J273" s="235"/>
      <c r="K273" s="5" t="s">
        <v>993</v>
      </c>
      <c r="L273" s="159"/>
    </row>
    <row r="274" spans="1:12">
      <c r="A274" s="152" t="s">
        <v>332</v>
      </c>
      <c r="B274" s="157"/>
      <c r="D274" s="152" t="s">
        <v>414</v>
      </c>
      <c r="F274" s="152" t="s">
        <v>415</v>
      </c>
      <c r="G274" s="158">
        <v>-0.5</v>
      </c>
      <c r="H274" s="154">
        <v>192.9</v>
      </c>
      <c r="I274" s="155">
        <f t="shared" si="6"/>
        <v>0.90111962499999998</v>
      </c>
      <c r="J274" s="235"/>
      <c r="K274" s="5" t="s">
        <v>993</v>
      </c>
      <c r="L274" s="159"/>
    </row>
    <row r="275" spans="1:12">
      <c r="A275" s="152" t="s">
        <v>332</v>
      </c>
      <c r="B275" s="157"/>
      <c r="D275" s="152" t="s">
        <v>414</v>
      </c>
      <c r="F275" s="152" t="s">
        <v>415</v>
      </c>
      <c r="G275" s="158">
        <v>-0.7</v>
      </c>
      <c r="H275" s="154">
        <v>193.1</v>
      </c>
      <c r="I275" s="155">
        <f t="shared" si="6"/>
        <v>1.267849051</v>
      </c>
      <c r="J275" s="235"/>
      <c r="K275" s="5" t="s">
        <v>993</v>
      </c>
      <c r="L275" s="159"/>
    </row>
    <row r="276" spans="1:12">
      <c r="A276" s="152" t="s">
        <v>332</v>
      </c>
      <c r="B276" s="157"/>
      <c r="D276" s="152" t="s">
        <v>414</v>
      </c>
      <c r="F276" s="152" t="s">
        <v>415</v>
      </c>
      <c r="G276" s="158">
        <v>-0.6</v>
      </c>
      <c r="H276" s="154">
        <v>193.4</v>
      </c>
      <c r="I276" s="155">
        <f t="shared" si="6"/>
        <v>1.0840323119999999</v>
      </c>
      <c r="J276" s="235"/>
      <c r="K276" s="5" t="s">
        <v>993</v>
      </c>
      <c r="L276" s="159"/>
    </row>
    <row r="277" spans="1:12">
      <c r="A277" s="152" t="s">
        <v>332</v>
      </c>
      <c r="B277" s="157"/>
      <c r="D277" s="152" t="s">
        <v>414</v>
      </c>
      <c r="F277" s="152" t="s">
        <v>415</v>
      </c>
      <c r="G277" s="158">
        <v>-0.6</v>
      </c>
      <c r="H277" s="154">
        <v>193.4</v>
      </c>
      <c r="I277" s="155">
        <f t="shared" si="6"/>
        <v>1.0840323119999999</v>
      </c>
      <c r="J277" s="235"/>
      <c r="K277" s="5" t="s">
        <v>993</v>
      </c>
      <c r="L277" s="159"/>
    </row>
    <row r="278" spans="1:12">
      <c r="A278" s="152" t="s">
        <v>332</v>
      </c>
      <c r="B278" s="157"/>
      <c r="D278" s="152" t="s">
        <v>414</v>
      </c>
      <c r="F278" s="152" t="s">
        <v>415</v>
      </c>
      <c r="G278" s="158">
        <v>-0.8</v>
      </c>
      <c r="H278" s="154">
        <v>202.6</v>
      </c>
      <c r="I278" s="155">
        <f t="shared" si="6"/>
        <v>1.4525731840000002</v>
      </c>
      <c r="J278" s="235"/>
      <c r="K278" s="5" t="s">
        <v>993</v>
      </c>
      <c r="L278" s="159"/>
    </row>
    <row r="279" spans="1:12">
      <c r="A279" s="152" t="s">
        <v>332</v>
      </c>
      <c r="B279" s="157" t="s">
        <v>450</v>
      </c>
      <c r="C279" s="152" t="s">
        <v>431</v>
      </c>
      <c r="D279" s="152" t="s">
        <v>414</v>
      </c>
      <c r="E279" s="152" t="s">
        <v>408</v>
      </c>
      <c r="F279" s="152" t="s">
        <v>415</v>
      </c>
      <c r="G279" s="158">
        <v>-0.7</v>
      </c>
      <c r="H279" s="154">
        <v>234.4</v>
      </c>
      <c r="I279" s="155">
        <f t="shared" si="6"/>
        <v>1.267849051</v>
      </c>
      <c r="J279" s="235"/>
      <c r="K279" s="5" t="s">
        <v>993</v>
      </c>
      <c r="L279" s="159"/>
    </row>
    <row r="280" spans="1:12">
      <c r="A280" s="152" t="s">
        <v>332</v>
      </c>
      <c r="B280" s="157"/>
      <c r="D280" s="152" t="s">
        <v>414</v>
      </c>
      <c r="F280" s="152" t="s">
        <v>415</v>
      </c>
      <c r="G280" s="158">
        <v>-1.5</v>
      </c>
      <c r="H280" s="154">
        <v>234.9</v>
      </c>
      <c r="I280" s="155">
        <f t="shared" si="6"/>
        <v>2.7713298750000002</v>
      </c>
      <c r="J280" s="235"/>
      <c r="K280" s="5" t="s">
        <v>993</v>
      </c>
      <c r="L280" s="159"/>
    </row>
    <row r="281" spans="1:12">
      <c r="A281" s="152" t="s">
        <v>332</v>
      </c>
      <c r="B281" s="157"/>
      <c r="D281" s="152" t="s">
        <v>414</v>
      </c>
      <c r="F281" s="152" t="s">
        <v>415</v>
      </c>
      <c r="G281" s="158">
        <v>-2.2000000000000002</v>
      </c>
      <c r="H281" s="154">
        <v>243.1</v>
      </c>
      <c r="I281" s="155">
        <f t="shared" si="6"/>
        <v>4.1358589360000009</v>
      </c>
      <c r="J281" s="235"/>
      <c r="K281" s="5" t="s">
        <v>993</v>
      </c>
      <c r="L281" s="159"/>
    </row>
    <row r="282" spans="1:12">
      <c r="A282" s="152" t="s">
        <v>332</v>
      </c>
      <c r="B282" s="157"/>
      <c r="D282" s="152" t="s">
        <v>414</v>
      </c>
      <c r="F282" s="152" t="s">
        <v>415</v>
      </c>
      <c r="G282" s="158">
        <v>-1.2</v>
      </c>
      <c r="H282" s="154">
        <v>246.4</v>
      </c>
      <c r="I282" s="155">
        <f t="shared" si="6"/>
        <v>2.2006104960000004</v>
      </c>
      <c r="J282" s="235"/>
      <c r="K282" s="5" t="s">
        <v>993</v>
      </c>
      <c r="L282" s="159"/>
    </row>
    <row r="283" spans="1:12">
      <c r="A283" s="152" t="s">
        <v>332</v>
      </c>
      <c r="B283" s="157"/>
      <c r="D283" s="152" t="s">
        <v>414</v>
      </c>
      <c r="F283" s="152" t="s">
        <v>415</v>
      </c>
      <c r="G283" s="158">
        <v>-0.7</v>
      </c>
      <c r="H283" s="154">
        <v>251.5</v>
      </c>
      <c r="I283" s="155">
        <f t="shared" si="6"/>
        <v>1.267849051</v>
      </c>
      <c r="J283" s="235"/>
      <c r="K283" s="5" t="s">
        <v>993</v>
      </c>
      <c r="L283" s="159"/>
    </row>
    <row r="284" spans="1:12">
      <c r="A284" s="152" t="s">
        <v>332</v>
      </c>
      <c r="B284" s="157"/>
      <c r="D284" s="152" t="s">
        <v>414</v>
      </c>
      <c r="F284" s="152" t="s">
        <v>415</v>
      </c>
      <c r="G284" s="158">
        <v>-0.7</v>
      </c>
      <c r="H284" s="154">
        <v>253.9</v>
      </c>
      <c r="I284" s="155">
        <f t="shared" si="6"/>
        <v>1.267849051</v>
      </c>
      <c r="J284" s="235"/>
      <c r="K284" s="5" t="s">
        <v>993</v>
      </c>
      <c r="L284" s="159"/>
    </row>
    <row r="285" spans="1:12">
      <c r="A285" s="152" t="s">
        <v>332</v>
      </c>
      <c r="B285" s="157"/>
      <c r="D285" s="152" t="s">
        <v>414</v>
      </c>
      <c r="F285" s="152" t="s">
        <v>415</v>
      </c>
      <c r="G285" s="158">
        <v>-0.7</v>
      </c>
      <c r="H285" s="154">
        <v>261.7</v>
      </c>
      <c r="I285" s="155">
        <f t="shared" si="6"/>
        <v>1.267849051</v>
      </c>
      <c r="J285" s="235"/>
      <c r="K285" s="5" t="s">
        <v>993</v>
      </c>
      <c r="L285" s="159"/>
    </row>
    <row r="286" spans="1:12">
      <c r="A286" s="152" t="s">
        <v>332</v>
      </c>
      <c r="B286" s="157" t="s">
        <v>451</v>
      </c>
      <c r="C286" s="152" t="s">
        <v>431</v>
      </c>
      <c r="D286" s="152" t="s">
        <v>414</v>
      </c>
      <c r="E286" s="152" t="s">
        <v>408</v>
      </c>
      <c r="F286" s="152" t="s">
        <v>419</v>
      </c>
      <c r="G286" s="158">
        <v>-0.7</v>
      </c>
      <c r="H286" s="154">
        <v>277.5</v>
      </c>
      <c r="I286" s="155">
        <f t="shared" si="6"/>
        <v>1.267849051</v>
      </c>
      <c r="J286" s="235"/>
      <c r="K286" s="5" t="s">
        <v>993</v>
      </c>
      <c r="L286" s="159"/>
    </row>
    <row r="287" spans="1:12">
      <c r="A287" s="152" t="s">
        <v>332</v>
      </c>
      <c r="B287" s="157"/>
      <c r="D287" s="152" t="s">
        <v>414</v>
      </c>
      <c r="F287" s="152" t="s">
        <v>419</v>
      </c>
      <c r="G287" s="158">
        <v>-0.7</v>
      </c>
      <c r="H287" s="154">
        <v>285.8</v>
      </c>
      <c r="I287" s="155">
        <f t="shared" si="6"/>
        <v>1.267849051</v>
      </c>
      <c r="J287" s="235"/>
      <c r="K287" s="5" t="s">
        <v>993</v>
      </c>
      <c r="L287" s="159"/>
    </row>
    <row r="288" spans="1:12">
      <c r="A288" s="152" t="s">
        <v>332</v>
      </c>
      <c r="B288" s="157"/>
      <c r="D288" s="152" t="s">
        <v>414</v>
      </c>
      <c r="F288" s="152" t="s">
        <v>419</v>
      </c>
      <c r="G288" s="158">
        <v>-1.1000000000000001</v>
      </c>
      <c r="H288" s="154">
        <v>261.8</v>
      </c>
      <c r="I288" s="155">
        <f t="shared" si="6"/>
        <v>2.0122233669999998</v>
      </c>
      <c r="J288" s="235"/>
      <c r="K288" s="5" t="s">
        <v>993</v>
      </c>
      <c r="L288" s="159"/>
    </row>
    <row r="289" spans="1:12">
      <c r="A289" s="152" t="s">
        <v>332</v>
      </c>
      <c r="B289" s="157"/>
      <c r="D289" s="152" t="s">
        <v>414</v>
      </c>
      <c r="F289" s="152" t="s">
        <v>419</v>
      </c>
      <c r="G289" s="158">
        <v>-0.6</v>
      </c>
      <c r="H289" s="154">
        <v>262.7</v>
      </c>
      <c r="I289" s="155">
        <f t="shared" si="6"/>
        <v>1.0840323119999999</v>
      </c>
      <c r="J289" s="235"/>
      <c r="K289" s="5" t="s">
        <v>993</v>
      </c>
      <c r="L289" s="159"/>
    </row>
    <row r="290" spans="1:12">
      <c r="A290" s="152" t="s">
        <v>332</v>
      </c>
      <c r="B290" s="157"/>
      <c r="D290" s="152" t="s">
        <v>414</v>
      </c>
      <c r="F290" s="152" t="s">
        <v>419</v>
      </c>
      <c r="G290" s="158">
        <v>-1</v>
      </c>
      <c r="H290" s="154">
        <v>265.2</v>
      </c>
      <c r="I290" s="155">
        <f t="shared" si="6"/>
        <v>1.824757</v>
      </c>
      <c r="J290" s="235"/>
      <c r="K290" s="5" t="s">
        <v>993</v>
      </c>
      <c r="L290" s="159"/>
    </row>
    <row r="291" spans="1:12">
      <c r="A291" s="152" t="s">
        <v>332</v>
      </c>
      <c r="B291" s="157"/>
      <c r="D291" s="152" t="s">
        <v>414</v>
      </c>
      <c r="F291" s="152" t="s">
        <v>419</v>
      </c>
      <c r="G291" s="158">
        <v>-1</v>
      </c>
      <c r="H291" s="154">
        <v>268</v>
      </c>
      <c r="I291" s="155">
        <f t="shared" si="6"/>
        <v>1.824757</v>
      </c>
      <c r="J291" s="235"/>
      <c r="K291" s="5" t="s">
        <v>993</v>
      </c>
      <c r="L291" s="159"/>
    </row>
    <row r="292" spans="1:12">
      <c r="A292" s="152" t="s">
        <v>332</v>
      </c>
      <c r="B292" s="157"/>
      <c r="D292" s="152" t="s">
        <v>414</v>
      </c>
      <c r="F292" s="152" t="s">
        <v>419</v>
      </c>
      <c r="G292" s="158">
        <v>-1.1000000000000001</v>
      </c>
      <c r="H292" s="154">
        <v>268.39999999999998</v>
      </c>
      <c r="I292" s="155">
        <f t="shared" si="6"/>
        <v>2.0122233669999998</v>
      </c>
      <c r="J292" s="235"/>
      <c r="K292" s="5" t="s">
        <v>993</v>
      </c>
      <c r="L292" s="159"/>
    </row>
    <row r="293" spans="1:12">
      <c r="A293" s="152" t="s">
        <v>332</v>
      </c>
      <c r="B293" s="157"/>
      <c r="D293" s="152" t="s">
        <v>414</v>
      </c>
      <c r="F293" s="152" t="s">
        <v>419</v>
      </c>
      <c r="G293" s="158">
        <v>-0.8</v>
      </c>
      <c r="H293" s="154">
        <v>275.8</v>
      </c>
      <c r="I293" s="155">
        <f t="shared" si="6"/>
        <v>1.4525731840000002</v>
      </c>
      <c r="J293" s="235"/>
      <c r="K293" s="5" t="s">
        <v>993</v>
      </c>
      <c r="L293" s="159"/>
    </row>
    <row r="294" spans="1:12">
      <c r="A294" s="152" t="s">
        <v>332</v>
      </c>
      <c r="B294" s="157"/>
      <c r="D294" s="152" t="s">
        <v>414</v>
      </c>
      <c r="F294" s="152" t="s">
        <v>419</v>
      </c>
      <c r="G294" s="158">
        <v>-1</v>
      </c>
      <c r="H294" s="154">
        <v>286.39999999999998</v>
      </c>
      <c r="I294" s="155">
        <f t="shared" si="6"/>
        <v>1.824757</v>
      </c>
      <c r="J294" s="235"/>
      <c r="K294" s="5" t="s">
        <v>993</v>
      </c>
      <c r="L294" s="159"/>
    </row>
    <row r="295" spans="1:12">
      <c r="A295" s="152" t="s">
        <v>332</v>
      </c>
      <c r="B295" s="157" t="s">
        <v>452</v>
      </c>
      <c r="C295" s="152" t="s">
        <v>431</v>
      </c>
      <c r="D295" s="152" t="s">
        <v>414</v>
      </c>
      <c r="E295" s="152" t="s">
        <v>408</v>
      </c>
      <c r="F295" s="152" t="s">
        <v>415</v>
      </c>
      <c r="G295" s="158">
        <v>-0.9</v>
      </c>
      <c r="H295" s="154">
        <v>235.4</v>
      </c>
      <c r="I295" s="155">
        <f t="shared" si="6"/>
        <v>1.6382080530000003</v>
      </c>
      <c r="J295" s="235"/>
      <c r="K295" s="5" t="s">
        <v>993</v>
      </c>
      <c r="L295" s="159"/>
    </row>
    <row r="296" spans="1:12">
      <c r="A296" s="152" t="s">
        <v>332</v>
      </c>
      <c r="B296" s="157"/>
      <c r="D296" s="152" t="s">
        <v>414</v>
      </c>
      <c r="F296" s="152" t="s">
        <v>415</v>
      </c>
      <c r="G296" s="158">
        <v>-0.8</v>
      </c>
      <c r="H296" s="154">
        <v>235.8</v>
      </c>
      <c r="I296" s="155">
        <f t="shared" si="6"/>
        <v>1.4525731840000002</v>
      </c>
      <c r="J296" s="235"/>
      <c r="K296" s="5" t="s">
        <v>993</v>
      </c>
      <c r="L296" s="159"/>
    </row>
    <row r="297" spans="1:12">
      <c r="A297" s="152" t="s">
        <v>332</v>
      </c>
      <c r="B297" s="157"/>
      <c r="D297" s="152" t="s">
        <v>414</v>
      </c>
      <c r="F297" s="152" t="s">
        <v>415</v>
      </c>
      <c r="G297" s="158">
        <v>-0.5</v>
      </c>
      <c r="H297" s="154">
        <v>239.4</v>
      </c>
      <c r="I297" s="155">
        <f t="shared" si="6"/>
        <v>0.90111962499999998</v>
      </c>
      <c r="J297" s="235"/>
      <c r="K297" s="5" t="s">
        <v>993</v>
      </c>
      <c r="L297" s="159"/>
    </row>
    <row r="298" spans="1:12">
      <c r="A298" s="152" t="s">
        <v>332</v>
      </c>
      <c r="B298" s="157"/>
      <c r="C298" s="152" t="s">
        <v>433</v>
      </c>
      <c r="D298" s="152" t="s">
        <v>414</v>
      </c>
      <c r="E298" s="152" t="s">
        <v>408</v>
      </c>
      <c r="F298" s="152" t="s">
        <v>419</v>
      </c>
      <c r="G298" s="158">
        <v>-0.8</v>
      </c>
      <c r="H298" s="154">
        <v>261</v>
      </c>
      <c r="I298" s="155">
        <f t="shared" si="6"/>
        <v>1.4525731840000002</v>
      </c>
      <c r="J298" s="235"/>
      <c r="K298" s="5" t="s">
        <v>993</v>
      </c>
      <c r="L298" s="159"/>
    </row>
    <row r="299" spans="1:12">
      <c r="A299" s="152" t="s">
        <v>332</v>
      </c>
      <c r="B299" s="157"/>
      <c r="D299" s="152" t="s">
        <v>414</v>
      </c>
      <c r="F299" s="152" t="s">
        <v>419</v>
      </c>
      <c r="G299" s="158">
        <v>-0.9</v>
      </c>
      <c r="H299" s="154">
        <v>263.2</v>
      </c>
      <c r="I299" s="155">
        <f t="shared" si="6"/>
        <v>1.6382080530000003</v>
      </c>
      <c r="J299" s="235"/>
      <c r="K299" s="5" t="s">
        <v>993</v>
      </c>
      <c r="L299" s="159"/>
    </row>
    <row r="300" spans="1:12">
      <c r="A300" s="152" t="s">
        <v>332</v>
      </c>
      <c r="B300" s="157"/>
      <c r="D300" s="152" t="s">
        <v>414</v>
      </c>
      <c r="F300" s="152" t="s">
        <v>419</v>
      </c>
      <c r="G300" s="158">
        <v>-0.7</v>
      </c>
      <c r="H300" s="154">
        <v>264.8</v>
      </c>
      <c r="I300" s="155">
        <f t="shared" si="6"/>
        <v>1.267849051</v>
      </c>
      <c r="J300" s="235"/>
      <c r="K300" s="5" t="s">
        <v>993</v>
      </c>
      <c r="L300" s="159"/>
    </row>
    <row r="301" spans="1:12">
      <c r="A301" s="152" t="s">
        <v>332</v>
      </c>
      <c r="B301" s="157"/>
      <c r="D301" s="152" t="s">
        <v>414</v>
      </c>
      <c r="F301" s="152" t="s">
        <v>419</v>
      </c>
      <c r="G301" s="158">
        <v>-0.9</v>
      </c>
      <c r="H301" s="154">
        <v>273.60000000000002</v>
      </c>
      <c r="I301" s="155">
        <f t="shared" si="6"/>
        <v>1.6382080530000003</v>
      </c>
      <c r="J301" s="235"/>
      <c r="K301" s="5" t="s">
        <v>993</v>
      </c>
      <c r="L301" s="159"/>
    </row>
    <row r="302" spans="1:12">
      <c r="A302" s="152" t="s">
        <v>332</v>
      </c>
      <c r="B302" s="157" t="s">
        <v>453</v>
      </c>
      <c r="C302" s="152" t="s">
        <v>431</v>
      </c>
      <c r="D302" s="152" t="s">
        <v>414</v>
      </c>
      <c r="E302" s="152" t="s">
        <v>408</v>
      </c>
      <c r="F302" s="152" t="s">
        <v>415</v>
      </c>
      <c r="G302" s="158">
        <v>-0.9</v>
      </c>
      <c r="H302" s="154">
        <v>259.39999999999998</v>
      </c>
      <c r="I302" s="155">
        <f t="shared" si="6"/>
        <v>1.6382080530000003</v>
      </c>
      <c r="J302" s="235"/>
      <c r="K302" s="5" t="s">
        <v>993</v>
      </c>
      <c r="L302" s="159"/>
    </row>
    <row r="303" spans="1:12">
      <c r="A303" s="152" t="s">
        <v>332</v>
      </c>
      <c r="B303" s="157"/>
      <c r="D303" s="152" t="s">
        <v>414</v>
      </c>
      <c r="F303" s="152" t="s">
        <v>415</v>
      </c>
      <c r="G303" s="158">
        <v>-1.1000000000000001</v>
      </c>
      <c r="H303" s="154">
        <v>262.8</v>
      </c>
      <c r="I303" s="155">
        <f t="shared" si="6"/>
        <v>2.0122233669999998</v>
      </c>
      <c r="J303" s="235"/>
      <c r="K303" s="5" t="s">
        <v>993</v>
      </c>
      <c r="L303" s="159"/>
    </row>
    <row r="304" spans="1:12">
      <c r="A304" s="152" t="s">
        <v>332</v>
      </c>
      <c r="B304" s="157"/>
      <c r="D304" s="152" t="s">
        <v>414</v>
      </c>
      <c r="F304" s="152" t="s">
        <v>415</v>
      </c>
      <c r="G304" s="158">
        <v>-1</v>
      </c>
      <c r="H304" s="154">
        <v>258.3</v>
      </c>
      <c r="I304" s="155">
        <f t="shared" si="6"/>
        <v>1.824757</v>
      </c>
      <c r="J304" s="235"/>
      <c r="K304" s="5" t="s">
        <v>993</v>
      </c>
      <c r="L304" s="159"/>
    </row>
    <row r="305" spans="1:12">
      <c r="A305" s="152" t="s">
        <v>332</v>
      </c>
      <c r="B305" s="157"/>
      <c r="D305" s="152" t="s">
        <v>414</v>
      </c>
      <c r="F305" s="152" t="s">
        <v>415</v>
      </c>
      <c r="G305" s="158">
        <v>-0.8</v>
      </c>
      <c r="H305" s="154">
        <v>267.60000000000002</v>
      </c>
      <c r="I305" s="155">
        <f t="shared" si="6"/>
        <v>1.4525731840000002</v>
      </c>
      <c r="J305" s="235"/>
      <c r="K305" s="5" t="s">
        <v>993</v>
      </c>
      <c r="L305" s="159"/>
    </row>
    <row r="306" spans="1:12">
      <c r="A306" s="152" t="s">
        <v>332</v>
      </c>
      <c r="B306" s="157"/>
      <c r="D306" s="152" t="s">
        <v>414</v>
      </c>
      <c r="F306" s="152" t="s">
        <v>415</v>
      </c>
      <c r="G306" s="158">
        <v>-0.8</v>
      </c>
      <c r="H306" s="154">
        <v>270</v>
      </c>
      <c r="I306" s="155">
        <f t="shared" si="6"/>
        <v>1.4525731840000002</v>
      </c>
      <c r="J306" s="235"/>
      <c r="K306" s="5" t="s">
        <v>993</v>
      </c>
      <c r="L306" s="159"/>
    </row>
    <row r="307" spans="1:12">
      <c r="A307" s="152" t="s">
        <v>332</v>
      </c>
      <c r="B307" s="157"/>
      <c r="D307" s="152" t="s">
        <v>414</v>
      </c>
      <c r="F307" s="152" t="s">
        <v>415</v>
      </c>
      <c r="G307" s="158">
        <v>-1.2</v>
      </c>
      <c r="H307" s="154">
        <v>241.5</v>
      </c>
      <c r="I307" s="155">
        <f t="shared" si="6"/>
        <v>2.2006104960000004</v>
      </c>
      <c r="J307" s="235"/>
      <c r="K307" s="5" t="s">
        <v>993</v>
      </c>
      <c r="L307" s="159"/>
    </row>
    <row r="308" spans="1:12">
      <c r="A308" s="152" t="s">
        <v>332</v>
      </c>
      <c r="B308" s="157"/>
      <c r="D308" s="152" t="s">
        <v>414</v>
      </c>
      <c r="F308" s="152" t="s">
        <v>415</v>
      </c>
      <c r="G308" s="158">
        <v>-1</v>
      </c>
      <c r="H308" s="154">
        <v>256.3</v>
      </c>
      <c r="I308" s="155">
        <f t="shared" si="6"/>
        <v>1.824757</v>
      </c>
      <c r="J308" s="235"/>
      <c r="K308" s="5" t="s">
        <v>993</v>
      </c>
      <c r="L308" s="159"/>
    </row>
    <row r="309" spans="1:12">
      <c r="A309" s="152" t="s">
        <v>332</v>
      </c>
      <c r="B309" s="157" t="s">
        <v>454</v>
      </c>
      <c r="C309" s="152" t="s">
        <v>431</v>
      </c>
      <c r="D309" s="152" t="s">
        <v>414</v>
      </c>
      <c r="E309" s="152" t="s">
        <v>408</v>
      </c>
      <c r="F309" s="152" t="s">
        <v>415</v>
      </c>
      <c r="G309" s="158">
        <v>-0.7</v>
      </c>
      <c r="H309" s="154">
        <v>273.10000000000002</v>
      </c>
      <c r="I309" s="155">
        <f t="shared" si="6"/>
        <v>1.267849051</v>
      </c>
      <c r="J309" s="235"/>
      <c r="K309" s="5" t="s">
        <v>993</v>
      </c>
      <c r="L309" s="159"/>
    </row>
    <row r="310" spans="1:12">
      <c r="A310" s="152" t="s">
        <v>332</v>
      </c>
      <c r="B310" s="157"/>
      <c r="D310" s="152" t="s">
        <v>414</v>
      </c>
      <c r="F310" s="152" t="s">
        <v>415</v>
      </c>
      <c r="G310" s="158">
        <v>-0.8</v>
      </c>
      <c r="H310" s="154">
        <v>270.60000000000002</v>
      </c>
      <c r="I310" s="155">
        <f t="shared" si="6"/>
        <v>1.4525731840000002</v>
      </c>
      <c r="J310" s="235"/>
      <c r="K310" s="5" t="s">
        <v>993</v>
      </c>
      <c r="L310" s="159"/>
    </row>
    <row r="311" spans="1:12">
      <c r="A311" s="152" t="s">
        <v>332</v>
      </c>
      <c r="B311" s="157"/>
      <c r="D311" s="152" t="s">
        <v>414</v>
      </c>
      <c r="F311" s="152" t="s">
        <v>415</v>
      </c>
      <c r="G311" s="158">
        <v>-0.7</v>
      </c>
      <c r="H311" s="154">
        <v>275.39999999999998</v>
      </c>
      <c r="I311" s="155">
        <f t="shared" si="6"/>
        <v>1.267849051</v>
      </c>
      <c r="J311" s="235"/>
      <c r="K311" s="5" t="s">
        <v>993</v>
      </c>
      <c r="L311" s="159"/>
    </row>
    <row r="312" spans="1:12">
      <c r="A312" s="152" t="s">
        <v>332</v>
      </c>
      <c r="B312" s="157"/>
      <c r="D312" s="152" t="s">
        <v>414</v>
      </c>
      <c r="F312" s="152" t="s">
        <v>415</v>
      </c>
      <c r="G312" s="158">
        <v>-0.8</v>
      </c>
      <c r="H312" s="154">
        <v>281.8</v>
      </c>
      <c r="I312" s="155">
        <f t="shared" si="6"/>
        <v>1.4525731840000002</v>
      </c>
      <c r="J312" s="235"/>
      <c r="K312" s="5" t="s">
        <v>993</v>
      </c>
      <c r="L312" s="159"/>
    </row>
    <row r="313" spans="1:12">
      <c r="A313" s="152" t="s">
        <v>332</v>
      </c>
      <c r="B313" s="157"/>
      <c r="D313" s="152" t="s">
        <v>414</v>
      </c>
      <c r="F313" s="152" t="s">
        <v>415</v>
      </c>
      <c r="G313" s="158">
        <v>-1.1000000000000001</v>
      </c>
      <c r="H313" s="154">
        <v>245.1</v>
      </c>
      <c r="I313" s="155">
        <f t="shared" si="6"/>
        <v>2.0122233669999998</v>
      </c>
      <c r="J313" s="235"/>
      <c r="K313" s="5" t="s">
        <v>993</v>
      </c>
      <c r="L313" s="159"/>
    </row>
    <row r="314" spans="1:12">
      <c r="A314" s="152" t="s">
        <v>332</v>
      </c>
      <c r="B314" s="157"/>
      <c r="D314" s="152" t="s">
        <v>414</v>
      </c>
      <c r="F314" s="152" t="s">
        <v>415</v>
      </c>
      <c r="G314" s="158">
        <v>-0.9</v>
      </c>
      <c r="H314" s="154">
        <v>237.6</v>
      </c>
      <c r="I314" s="155">
        <f t="shared" si="6"/>
        <v>1.6382080530000003</v>
      </c>
      <c r="J314" s="235"/>
      <c r="K314" s="5" t="s">
        <v>993</v>
      </c>
      <c r="L314" s="159"/>
    </row>
    <row r="315" spans="1:12">
      <c r="A315" s="152" t="s">
        <v>332</v>
      </c>
      <c r="B315" s="157"/>
      <c r="D315" s="152" t="s">
        <v>414</v>
      </c>
      <c r="F315" s="152" t="s">
        <v>415</v>
      </c>
      <c r="G315" s="158">
        <v>-0.8</v>
      </c>
      <c r="H315" s="154">
        <v>240.7</v>
      </c>
      <c r="I315" s="155">
        <f t="shared" si="6"/>
        <v>1.4525731840000002</v>
      </c>
      <c r="J315" s="235"/>
      <c r="K315" s="5" t="s">
        <v>993</v>
      </c>
      <c r="L315" s="159"/>
    </row>
    <row r="316" spans="1:12">
      <c r="A316" s="152" t="s">
        <v>332</v>
      </c>
      <c r="B316" s="157"/>
      <c r="D316" s="152" t="s">
        <v>414</v>
      </c>
      <c r="F316" s="152" t="s">
        <v>415</v>
      </c>
      <c r="G316" s="158">
        <v>-0.5</v>
      </c>
      <c r="H316" s="154">
        <v>266.5</v>
      </c>
      <c r="I316" s="155">
        <f t="shared" si="6"/>
        <v>0.90111962499999998</v>
      </c>
      <c r="J316" s="235"/>
      <c r="K316" s="5" t="s">
        <v>993</v>
      </c>
      <c r="L316" s="159"/>
    </row>
    <row r="317" spans="1:12">
      <c r="A317" s="152" t="s">
        <v>332</v>
      </c>
      <c r="B317" s="157"/>
      <c r="D317" s="152" t="s">
        <v>414</v>
      </c>
      <c r="F317" s="152" t="s">
        <v>415</v>
      </c>
      <c r="G317" s="158">
        <v>-0.8</v>
      </c>
      <c r="H317" s="154">
        <v>254.3</v>
      </c>
      <c r="I317" s="155">
        <f t="shared" si="6"/>
        <v>1.4525731840000002</v>
      </c>
      <c r="J317" s="235"/>
      <c r="K317" s="5" t="s">
        <v>993</v>
      </c>
      <c r="L317" s="159"/>
    </row>
    <row r="318" spans="1:12">
      <c r="A318" s="152" t="s">
        <v>332</v>
      </c>
      <c r="B318" s="157" t="s">
        <v>947</v>
      </c>
      <c r="C318" s="152" t="s">
        <v>431</v>
      </c>
      <c r="D318" s="152" t="s">
        <v>414</v>
      </c>
      <c r="E318" s="152" t="s">
        <v>408</v>
      </c>
      <c r="F318" s="152" t="s">
        <v>415</v>
      </c>
      <c r="G318" s="158">
        <v>-1.6</v>
      </c>
      <c r="H318" s="154">
        <v>237.8</v>
      </c>
      <c r="I318" s="155">
        <f t="shared" si="6"/>
        <v>2.9634334720000002</v>
      </c>
      <c r="J318" s="235">
        <v>0.41</v>
      </c>
      <c r="K318" s="5" t="s">
        <v>993</v>
      </c>
      <c r="L318" s="159"/>
    </row>
    <row r="319" spans="1:12">
      <c r="A319" s="152" t="s">
        <v>332</v>
      </c>
      <c r="B319" s="157"/>
      <c r="D319" s="152" t="s">
        <v>414</v>
      </c>
      <c r="F319" s="152" t="s">
        <v>415</v>
      </c>
      <c r="G319" s="158">
        <v>-1.8</v>
      </c>
      <c r="H319" s="154">
        <v>259.8</v>
      </c>
      <c r="I319" s="155">
        <f t="shared" si="6"/>
        <v>3.3504564240000003</v>
      </c>
      <c r="J319" s="235">
        <v>0.41</v>
      </c>
      <c r="K319" s="5" t="s">
        <v>993</v>
      </c>
      <c r="L319" s="159"/>
    </row>
    <row r="320" spans="1:12">
      <c r="A320" s="152" t="s">
        <v>332</v>
      </c>
      <c r="B320" s="157"/>
      <c r="D320" s="152" t="s">
        <v>414</v>
      </c>
      <c r="F320" s="152" t="s">
        <v>415</v>
      </c>
      <c r="G320" s="158">
        <v>-1.9</v>
      </c>
      <c r="H320" s="154">
        <v>260.3</v>
      </c>
      <c r="I320" s="155">
        <f t="shared" si="6"/>
        <v>3.5453824629999997</v>
      </c>
      <c r="J320" s="235">
        <v>0.41</v>
      </c>
      <c r="K320" s="5" t="s">
        <v>993</v>
      </c>
      <c r="L320" s="159"/>
    </row>
    <row r="321" spans="1:12">
      <c r="A321" s="152" t="s">
        <v>332</v>
      </c>
      <c r="B321" s="157"/>
      <c r="D321" s="152" t="s">
        <v>414</v>
      </c>
      <c r="F321" s="152" t="s">
        <v>415</v>
      </c>
      <c r="G321" s="158">
        <v>-1.2</v>
      </c>
      <c r="H321" s="154">
        <v>262.2</v>
      </c>
      <c r="I321" s="155">
        <f t="shared" si="6"/>
        <v>2.2006104960000004</v>
      </c>
      <c r="J321" s="235">
        <v>0.41</v>
      </c>
      <c r="K321" s="5" t="s">
        <v>993</v>
      </c>
      <c r="L321" s="159"/>
    </row>
    <row r="322" spans="1:12">
      <c r="A322" s="152" t="s">
        <v>332</v>
      </c>
      <c r="B322" s="157"/>
      <c r="D322" s="152" t="s">
        <v>414</v>
      </c>
      <c r="F322" s="152" t="s">
        <v>415</v>
      </c>
      <c r="G322" s="158">
        <v>-0.9</v>
      </c>
      <c r="H322" s="154">
        <v>241.6</v>
      </c>
      <c r="I322" s="155">
        <f t="shared" si="6"/>
        <v>1.6382080530000003</v>
      </c>
      <c r="J322" s="235">
        <v>0.41</v>
      </c>
      <c r="K322" s="5" t="s">
        <v>993</v>
      </c>
      <c r="L322" s="159"/>
    </row>
    <row r="323" spans="1:12">
      <c r="A323" s="152" t="s">
        <v>332</v>
      </c>
      <c r="B323" s="157"/>
      <c r="D323" s="152" t="s">
        <v>414</v>
      </c>
      <c r="F323" s="152" t="s">
        <v>415</v>
      </c>
      <c r="G323" s="158">
        <v>-0.8</v>
      </c>
      <c r="H323" s="154">
        <v>240.9</v>
      </c>
      <c r="I323" s="155">
        <f t="shared" si="6"/>
        <v>1.4525731840000002</v>
      </c>
      <c r="J323" s="235">
        <v>0.41</v>
      </c>
      <c r="K323" s="5" t="s">
        <v>993</v>
      </c>
      <c r="L323" s="159"/>
    </row>
    <row r="324" spans="1:12">
      <c r="A324" s="152" t="s">
        <v>332</v>
      </c>
      <c r="B324" s="157"/>
      <c r="D324" s="152" t="s">
        <v>414</v>
      </c>
      <c r="F324" s="152" t="s">
        <v>415</v>
      </c>
      <c r="G324" s="158">
        <v>-1.6</v>
      </c>
      <c r="H324" s="154">
        <v>231.4</v>
      </c>
      <c r="I324" s="155">
        <f t="shared" si="6"/>
        <v>2.9634334720000002</v>
      </c>
      <c r="J324" s="235">
        <v>0.41</v>
      </c>
      <c r="K324" s="5" t="s">
        <v>993</v>
      </c>
      <c r="L324" s="159"/>
    </row>
    <row r="325" spans="1:12">
      <c r="A325" s="152" t="s">
        <v>332</v>
      </c>
      <c r="B325" s="157"/>
      <c r="D325" s="152" t="s">
        <v>414</v>
      </c>
      <c r="F325" s="152" t="s">
        <v>415</v>
      </c>
      <c r="G325" s="158">
        <v>-0.9</v>
      </c>
      <c r="H325" s="154">
        <v>242.7</v>
      </c>
      <c r="I325" s="155">
        <f t="shared" ref="I325:I388" si="7">-(1.78*G325-(0.0442*G325^2)+(0.000557*G325^3))</f>
        <v>1.6382080530000003</v>
      </c>
      <c r="J325" s="235">
        <v>0.41</v>
      </c>
      <c r="K325" s="5" t="s">
        <v>993</v>
      </c>
      <c r="L325" s="159"/>
    </row>
    <row r="326" spans="1:12">
      <c r="A326" s="152" t="s">
        <v>332</v>
      </c>
      <c r="B326" s="157"/>
      <c r="D326" s="152" t="s">
        <v>414</v>
      </c>
      <c r="F326" s="152" t="s">
        <v>415</v>
      </c>
      <c r="G326" s="158">
        <v>-1.8</v>
      </c>
      <c r="H326" s="154">
        <v>243.1</v>
      </c>
      <c r="I326" s="155">
        <f t="shared" si="7"/>
        <v>3.3504564240000003</v>
      </c>
      <c r="J326" s="235">
        <v>0.41</v>
      </c>
      <c r="K326" s="5" t="s">
        <v>993</v>
      </c>
      <c r="L326" s="159"/>
    </row>
    <row r="327" spans="1:12">
      <c r="A327" s="152" t="s">
        <v>332</v>
      </c>
      <c r="B327" s="157"/>
      <c r="D327" s="152" t="s">
        <v>414</v>
      </c>
      <c r="F327" s="152" t="s">
        <v>415</v>
      </c>
      <c r="G327" s="158">
        <v>-1.8</v>
      </c>
      <c r="H327" s="154">
        <v>245.6</v>
      </c>
      <c r="I327" s="155">
        <f t="shared" si="7"/>
        <v>3.3504564240000003</v>
      </c>
      <c r="J327" s="235">
        <v>0.41</v>
      </c>
      <c r="K327" s="5" t="s">
        <v>993</v>
      </c>
      <c r="L327" s="159"/>
    </row>
    <row r="328" spans="1:12">
      <c r="A328" s="152" t="s">
        <v>332</v>
      </c>
      <c r="B328" s="157"/>
      <c r="D328" s="152" t="s">
        <v>414</v>
      </c>
      <c r="F328" s="152" t="s">
        <v>415</v>
      </c>
      <c r="G328" s="158">
        <v>-0.9</v>
      </c>
      <c r="H328" s="154">
        <v>232.5</v>
      </c>
      <c r="I328" s="155">
        <f t="shared" si="7"/>
        <v>1.6382080530000003</v>
      </c>
      <c r="J328" s="235">
        <v>0.41</v>
      </c>
      <c r="K328" s="5" t="s">
        <v>993</v>
      </c>
      <c r="L328" s="159"/>
    </row>
    <row r="329" spans="1:12">
      <c r="A329" s="152" t="s">
        <v>332</v>
      </c>
      <c r="B329" s="157"/>
      <c r="D329" s="152" t="s">
        <v>414</v>
      </c>
      <c r="F329" s="152" t="s">
        <v>415</v>
      </c>
      <c r="G329" s="158">
        <v>-1.1000000000000001</v>
      </c>
      <c r="H329" s="154">
        <v>223.9</v>
      </c>
      <c r="I329" s="155">
        <f t="shared" si="7"/>
        <v>2.0122233669999998</v>
      </c>
      <c r="J329" s="235">
        <v>0.41</v>
      </c>
      <c r="K329" s="5" t="s">
        <v>993</v>
      </c>
      <c r="L329" s="159"/>
    </row>
    <row r="330" spans="1:12">
      <c r="A330" s="152" t="s">
        <v>332</v>
      </c>
      <c r="B330" s="157"/>
      <c r="D330" s="152" t="s">
        <v>414</v>
      </c>
      <c r="F330" s="152" t="s">
        <v>415</v>
      </c>
      <c r="G330" s="158">
        <v>-0.9</v>
      </c>
      <c r="H330" s="154">
        <v>220.7</v>
      </c>
      <c r="I330" s="155">
        <f t="shared" si="7"/>
        <v>1.6382080530000003</v>
      </c>
      <c r="J330" s="235">
        <v>0.41</v>
      </c>
      <c r="K330" s="5" t="s">
        <v>993</v>
      </c>
      <c r="L330" s="159"/>
    </row>
    <row r="331" spans="1:12">
      <c r="A331" s="152" t="s">
        <v>332</v>
      </c>
      <c r="B331" s="157"/>
      <c r="D331" s="152" t="s">
        <v>414</v>
      </c>
      <c r="F331" s="152" t="s">
        <v>415</v>
      </c>
      <c r="G331" s="158">
        <v>-0.9</v>
      </c>
      <c r="H331" s="154">
        <v>222.6</v>
      </c>
      <c r="I331" s="155">
        <f t="shared" si="7"/>
        <v>1.6382080530000003</v>
      </c>
      <c r="J331" s="235">
        <v>0.41</v>
      </c>
      <c r="K331" s="5" t="s">
        <v>993</v>
      </c>
      <c r="L331" s="159"/>
    </row>
    <row r="332" spans="1:12">
      <c r="A332" s="152" t="s">
        <v>332</v>
      </c>
      <c r="B332" s="157"/>
      <c r="D332" s="152" t="s">
        <v>414</v>
      </c>
      <c r="F332" s="152" t="s">
        <v>415</v>
      </c>
      <c r="G332" s="158">
        <v>-0.8</v>
      </c>
      <c r="H332" s="154">
        <v>233.8</v>
      </c>
      <c r="I332" s="155">
        <f t="shared" si="7"/>
        <v>1.4525731840000002</v>
      </c>
      <c r="J332" s="235">
        <v>0.41</v>
      </c>
      <c r="K332" s="5" t="s">
        <v>993</v>
      </c>
      <c r="L332" s="159"/>
    </row>
    <row r="333" spans="1:12">
      <c r="A333" s="152" t="s">
        <v>332</v>
      </c>
      <c r="B333" s="157"/>
      <c r="D333" s="152" t="s">
        <v>414</v>
      </c>
      <c r="F333" s="152" t="s">
        <v>415</v>
      </c>
      <c r="G333" s="158">
        <v>-0.9</v>
      </c>
      <c r="H333" s="154">
        <v>249.1</v>
      </c>
      <c r="I333" s="155">
        <f t="shared" si="7"/>
        <v>1.6382080530000003</v>
      </c>
      <c r="J333" s="235">
        <v>0.41</v>
      </c>
      <c r="K333" s="5" t="s">
        <v>993</v>
      </c>
      <c r="L333" s="159"/>
    </row>
    <row r="334" spans="1:12">
      <c r="A334" s="152" t="s">
        <v>332</v>
      </c>
      <c r="B334" s="157"/>
      <c r="D334" s="152" t="s">
        <v>414</v>
      </c>
      <c r="F334" s="152" t="s">
        <v>415</v>
      </c>
      <c r="G334" s="158">
        <v>-0.9</v>
      </c>
      <c r="H334" s="154">
        <v>237.6</v>
      </c>
      <c r="I334" s="155">
        <f t="shared" si="7"/>
        <v>1.6382080530000003</v>
      </c>
      <c r="J334" s="235">
        <v>0.41</v>
      </c>
      <c r="K334" s="5" t="s">
        <v>993</v>
      </c>
      <c r="L334" s="159"/>
    </row>
    <row r="335" spans="1:12">
      <c r="A335" s="152" t="s">
        <v>332</v>
      </c>
      <c r="B335" s="157"/>
      <c r="D335" s="152" t="s">
        <v>414</v>
      </c>
      <c r="F335" s="152" t="s">
        <v>415</v>
      </c>
      <c r="G335" s="158">
        <v>-0.8</v>
      </c>
      <c r="H335" s="154">
        <v>250.4</v>
      </c>
      <c r="I335" s="155">
        <f t="shared" si="7"/>
        <v>1.4525731840000002</v>
      </c>
      <c r="J335" s="235">
        <v>0.41</v>
      </c>
      <c r="K335" s="5" t="s">
        <v>993</v>
      </c>
      <c r="L335" s="159"/>
    </row>
    <row r="336" spans="1:12">
      <c r="A336" s="152" t="s">
        <v>332</v>
      </c>
      <c r="B336" s="157"/>
      <c r="D336" s="152" t="s">
        <v>414</v>
      </c>
      <c r="F336" s="152" t="s">
        <v>415</v>
      </c>
      <c r="G336" s="158">
        <v>-0.8</v>
      </c>
      <c r="H336" s="154">
        <v>247.6</v>
      </c>
      <c r="I336" s="155">
        <f t="shared" si="7"/>
        <v>1.4525731840000002</v>
      </c>
      <c r="J336" s="235">
        <v>0.41</v>
      </c>
      <c r="K336" s="5" t="s">
        <v>993</v>
      </c>
      <c r="L336" s="159"/>
    </row>
    <row r="337" spans="1:12">
      <c r="A337" s="152" t="s">
        <v>332</v>
      </c>
      <c r="B337" s="157"/>
      <c r="D337" s="152" t="s">
        <v>414</v>
      </c>
      <c r="F337" s="152" t="s">
        <v>415</v>
      </c>
      <c r="G337" s="158">
        <v>-0.8</v>
      </c>
      <c r="H337" s="154">
        <v>253</v>
      </c>
      <c r="I337" s="155">
        <f t="shared" si="7"/>
        <v>1.4525731840000002</v>
      </c>
      <c r="J337" s="235">
        <v>0.41</v>
      </c>
      <c r="K337" s="5" t="s">
        <v>993</v>
      </c>
      <c r="L337" s="159"/>
    </row>
    <row r="338" spans="1:12">
      <c r="A338" s="152" t="s">
        <v>332</v>
      </c>
      <c r="B338" s="157"/>
      <c r="D338" s="152" t="s">
        <v>414</v>
      </c>
      <c r="F338" s="152" t="s">
        <v>415</v>
      </c>
      <c r="G338" s="158">
        <v>-0.9</v>
      </c>
      <c r="H338" s="154">
        <v>240.6</v>
      </c>
      <c r="I338" s="155">
        <f t="shared" si="7"/>
        <v>1.6382080530000003</v>
      </c>
      <c r="J338" s="235">
        <v>0.41</v>
      </c>
      <c r="K338" s="5" t="s">
        <v>993</v>
      </c>
      <c r="L338" s="159"/>
    </row>
    <row r="339" spans="1:12">
      <c r="A339" s="152" t="s">
        <v>332</v>
      </c>
      <c r="B339" s="157"/>
      <c r="D339" s="152" t="s">
        <v>414</v>
      </c>
      <c r="F339" s="152" t="s">
        <v>415</v>
      </c>
      <c r="G339" s="158">
        <v>-0.8</v>
      </c>
      <c r="H339" s="154">
        <v>248.7</v>
      </c>
      <c r="I339" s="155">
        <f t="shared" si="7"/>
        <v>1.4525731840000002</v>
      </c>
      <c r="J339" s="235">
        <v>0.41</v>
      </c>
      <c r="K339" s="5" t="s">
        <v>993</v>
      </c>
      <c r="L339" s="159"/>
    </row>
    <row r="340" spans="1:12">
      <c r="A340" s="152" t="s">
        <v>332</v>
      </c>
      <c r="B340" s="157"/>
      <c r="D340" s="152" t="s">
        <v>414</v>
      </c>
      <c r="F340" s="152" t="s">
        <v>415</v>
      </c>
      <c r="G340" s="158">
        <v>-0.8</v>
      </c>
      <c r="H340" s="154">
        <v>239.7</v>
      </c>
      <c r="I340" s="155">
        <f t="shared" si="7"/>
        <v>1.4525731840000002</v>
      </c>
      <c r="J340" s="235">
        <v>0.41</v>
      </c>
      <c r="K340" s="5" t="s">
        <v>993</v>
      </c>
      <c r="L340" s="159"/>
    </row>
    <row r="341" spans="1:12">
      <c r="A341" s="152" t="s">
        <v>332</v>
      </c>
      <c r="B341" s="157" t="s">
        <v>455</v>
      </c>
      <c r="C341" s="152" t="s">
        <v>431</v>
      </c>
      <c r="D341" s="152" t="s">
        <v>414</v>
      </c>
      <c r="E341" s="152" t="s">
        <v>408</v>
      </c>
      <c r="F341" s="152" t="s">
        <v>415</v>
      </c>
      <c r="G341" s="158">
        <v>-0.5</v>
      </c>
      <c r="H341" s="154">
        <v>193</v>
      </c>
      <c r="I341" s="155">
        <f t="shared" si="7"/>
        <v>0.90111962499999998</v>
      </c>
      <c r="J341" s="235"/>
      <c r="K341" s="5" t="s">
        <v>993</v>
      </c>
      <c r="L341" s="159"/>
    </row>
    <row r="342" spans="1:12">
      <c r="A342" s="152" t="s">
        <v>332</v>
      </c>
      <c r="B342" s="157"/>
      <c r="D342" s="152" t="s">
        <v>414</v>
      </c>
      <c r="F342" s="152" t="s">
        <v>415</v>
      </c>
      <c r="G342" s="158">
        <v>-2.2999999999999998</v>
      </c>
      <c r="H342" s="154">
        <v>194.5</v>
      </c>
      <c r="I342" s="155">
        <f t="shared" si="7"/>
        <v>4.334595019</v>
      </c>
      <c r="J342" s="235"/>
      <c r="K342" s="5" t="s">
        <v>993</v>
      </c>
      <c r="L342" s="159"/>
    </row>
    <row r="343" spans="1:12">
      <c r="A343" s="152" t="s">
        <v>332</v>
      </c>
      <c r="B343" s="157"/>
      <c r="D343" s="152" t="s">
        <v>414</v>
      </c>
      <c r="F343" s="152" t="s">
        <v>415</v>
      </c>
      <c r="G343" s="158">
        <v>-0.7</v>
      </c>
      <c r="H343" s="154">
        <v>205</v>
      </c>
      <c r="I343" s="155">
        <f t="shared" si="7"/>
        <v>1.267849051</v>
      </c>
      <c r="J343" s="235"/>
      <c r="K343" s="5" t="s">
        <v>993</v>
      </c>
      <c r="L343" s="159"/>
    </row>
    <row r="344" spans="1:12">
      <c r="A344" s="152" t="s">
        <v>332</v>
      </c>
      <c r="B344" s="157"/>
      <c r="D344" s="152" t="s">
        <v>414</v>
      </c>
      <c r="F344" s="152" t="s">
        <v>415</v>
      </c>
      <c r="G344" s="158">
        <v>-1.9</v>
      </c>
      <c r="H344" s="154">
        <v>207.7</v>
      </c>
      <c r="I344" s="155">
        <f t="shared" si="7"/>
        <v>3.5453824629999997</v>
      </c>
      <c r="J344" s="235"/>
      <c r="K344" s="5" t="s">
        <v>993</v>
      </c>
      <c r="L344" s="159"/>
    </row>
    <row r="345" spans="1:12">
      <c r="A345" s="152" t="s">
        <v>332</v>
      </c>
      <c r="B345" s="157"/>
      <c r="D345" s="152" t="s">
        <v>414</v>
      </c>
      <c r="F345" s="152" t="s">
        <v>415</v>
      </c>
      <c r="G345" s="158">
        <v>-0.5</v>
      </c>
      <c r="H345" s="154">
        <v>214</v>
      </c>
      <c r="I345" s="155">
        <f t="shared" si="7"/>
        <v>0.90111962499999998</v>
      </c>
      <c r="J345" s="235"/>
      <c r="K345" s="5" t="s">
        <v>993</v>
      </c>
      <c r="L345" s="159"/>
    </row>
    <row r="346" spans="1:12">
      <c r="A346" s="152" t="s">
        <v>332</v>
      </c>
      <c r="B346" s="157"/>
      <c r="D346" s="152" t="s">
        <v>414</v>
      </c>
      <c r="F346" s="152" t="s">
        <v>415</v>
      </c>
      <c r="G346" s="158">
        <v>-0.6</v>
      </c>
      <c r="H346" s="154">
        <v>214</v>
      </c>
      <c r="I346" s="155">
        <f t="shared" si="7"/>
        <v>1.0840323119999999</v>
      </c>
      <c r="J346" s="235"/>
      <c r="K346" s="5" t="s">
        <v>993</v>
      </c>
      <c r="L346" s="159"/>
    </row>
    <row r="347" spans="1:12">
      <c r="A347" s="152" t="s">
        <v>332</v>
      </c>
      <c r="B347" s="157"/>
      <c r="D347" s="152" t="s">
        <v>414</v>
      </c>
      <c r="F347" s="152" t="s">
        <v>415</v>
      </c>
      <c r="G347" s="158">
        <v>-0.5</v>
      </c>
      <c r="H347" s="154">
        <v>214</v>
      </c>
      <c r="I347" s="155">
        <f t="shared" si="7"/>
        <v>0.90111962499999998</v>
      </c>
      <c r="J347" s="235"/>
      <c r="K347" s="5" t="s">
        <v>993</v>
      </c>
      <c r="L347" s="159"/>
    </row>
    <row r="348" spans="1:12">
      <c r="A348" s="152" t="s">
        <v>332</v>
      </c>
      <c r="B348" s="157"/>
      <c r="C348" s="152" t="s">
        <v>433</v>
      </c>
      <c r="D348" s="152" t="s">
        <v>414</v>
      </c>
      <c r="E348" s="152" t="s">
        <v>408</v>
      </c>
      <c r="F348" s="152" t="s">
        <v>419</v>
      </c>
      <c r="G348" s="158">
        <v>-0.7</v>
      </c>
      <c r="H348" s="154">
        <v>260.3</v>
      </c>
      <c r="I348" s="155">
        <f t="shared" si="7"/>
        <v>1.267849051</v>
      </c>
      <c r="J348" s="235"/>
      <c r="K348" s="5" t="s">
        <v>993</v>
      </c>
      <c r="L348" s="159"/>
    </row>
    <row r="349" spans="1:12">
      <c r="A349" s="152" t="s">
        <v>332</v>
      </c>
      <c r="B349" s="157"/>
      <c r="D349" s="152" t="s">
        <v>414</v>
      </c>
      <c r="F349" s="152" t="s">
        <v>419</v>
      </c>
      <c r="G349" s="158">
        <v>-0.5</v>
      </c>
      <c r="H349" s="154">
        <v>264.2</v>
      </c>
      <c r="I349" s="155">
        <f t="shared" si="7"/>
        <v>0.90111962499999998</v>
      </c>
      <c r="J349" s="235"/>
      <c r="K349" s="5" t="s">
        <v>993</v>
      </c>
      <c r="L349" s="159"/>
    </row>
    <row r="350" spans="1:12">
      <c r="A350" s="152" t="s">
        <v>332</v>
      </c>
      <c r="B350" s="157"/>
      <c r="D350" s="152" t="s">
        <v>414</v>
      </c>
      <c r="F350" s="152" t="s">
        <v>419</v>
      </c>
      <c r="G350" s="158">
        <v>-0.3</v>
      </c>
      <c r="H350" s="154">
        <v>267</v>
      </c>
      <c r="I350" s="155">
        <f t="shared" si="7"/>
        <v>0.53799303900000006</v>
      </c>
      <c r="J350" s="235"/>
      <c r="K350" s="5" t="s">
        <v>993</v>
      </c>
      <c r="L350" s="159"/>
    </row>
    <row r="351" spans="1:12">
      <c r="A351" s="152" t="s">
        <v>332</v>
      </c>
      <c r="B351" s="157"/>
      <c r="D351" s="152" t="s">
        <v>414</v>
      </c>
      <c r="F351" s="152" t="s">
        <v>419</v>
      </c>
      <c r="G351" s="158">
        <v>-0.3</v>
      </c>
      <c r="H351" s="154">
        <v>267</v>
      </c>
      <c r="I351" s="155">
        <f t="shared" si="7"/>
        <v>0.53799303900000006</v>
      </c>
      <c r="J351" s="235"/>
      <c r="K351" s="5" t="s">
        <v>993</v>
      </c>
      <c r="L351" s="159"/>
    </row>
    <row r="352" spans="1:12">
      <c r="A352" s="152" t="s">
        <v>332</v>
      </c>
      <c r="B352" s="157"/>
      <c r="D352" s="152" t="s">
        <v>414</v>
      </c>
      <c r="F352" s="152" t="s">
        <v>419</v>
      </c>
      <c r="G352" s="158">
        <v>-0.3</v>
      </c>
      <c r="H352" s="154">
        <v>267</v>
      </c>
      <c r="I352" s="155">
        <f t="shared" si="7"/>
        <v>0.53799303900000006</v>
      </c>
      <c r="J352" s="235"/>
      <c r="K352" s="5" t="s">
        <v>993</v>
      </c>
      <c r="L352" s="159"/>
    </row>
    <row r="353" spans="1:12">
      <c r="A353" s="152" t="s">
        <v>332</v>
      </c>
      <c r="B353" s="157"/>
      <c r="D353" s="152" t="s">
        <v>414</v>
      </c>
      <c r="F353" s="152" t="s">
        <v>419</v>
      </c>
      <c r="G353" s="158">
        <v>-0.3</v>
      </c>
      <c r="H353" s="154">
        <v>267</v>
      </c>
      <c r="I353" s="155">
        <f t="shared" si="7"/>
        <v>0.53799303900000006</v>
      </c>
      <c r="J353" s="235"/>
      <c r="K353" s="5" t="s">
        <v>993</v>
      </c>
      <c r="L353" s="159"/>
    </row>
    <row r="354" spans="1:12">
      <c r="A354" s="152" t="s">
        <v>332</v>
      </c>
      <c r="B354" s="157"/>
      <c r="D354" s="152" t="s">
        <v>414</v>
      </c>
      <c r="F354" s="152" t="s">
        <v>419</v>
      </c>
      <c r="G354" s="158">
        <v>-0.7</v>
      </c>
      <c r="H354" s="154">
        <v>270</v>
      </c>
      <c r="I354" s="155">
        <f t="shared" si="7"/>
        <v>1.267849051</v>
      </c>
      <c r="J354" s="235"/>
      <c r="K354" s="5" t="s">
        <v>993</v>
      </c>
      <c r="L354" s="159"/>
    </row>
    <row r="355" spans="1:12">
      <c r="A355" s="152" t="s">
        <v>332</v>
      </c>
      <c r="B355" s="157"/>
      <c r="D355" s="152" t="s">
        <v>414</v>
      </c>
      <c r="F355" s="152" t="s">
        <v>419</v>
      </c>
      <c r="G355" s="158">
        <v>-0.8</v>
      </c>
      <c r="H355" s="154">
        <v>271</v>
      </c>
      <c r="I355" s="155">
        <f t="shared" si="7"/>
        <v>1.4525731840000002</v>
      </c>
      <c r="J355" s="235"/>
      <c r="K355" s="5" t="s">
        <v>993</v>
      </c>
      <c r="L355" s="159"/>
    </row>
    <row r="356" spans="1:12">
      <c r="A356" s="152" t="s">
        <v>332</v>
      </c>
      <c r="B356" s="157"/>
      <c r="D356" s="152" t="s">
        <v>414</v>
      </c>
      <c r="F356" s="152" t="s">
        <v>419</v>
      </c>
      <c r="G356" s="158">
        <v>-0.6</v>
      </c>
      <c r="H356" s="154">
        <v>271.2</v>
      </c>
      <c r="I356" s="155">
        <f t="shared" si="7"/>
        <v>1.0840323119999999</v>
      </c>
      <c r="J356" s="235"/>
      <c r="K356" s="5" t="s">
        <v>993</v>
      </c>
      <c r="L356" s="159"/>
    </row>
    <row r="357" spans="1:12">
      <c r="A357" s="152" t="s">
        <v>332</v>
      </c>
      <c r="B357" s="157"/>
      <c r="D357" s="152" t="s">
        <v>414</v>
      </c>
      <c r="F357" s="152" t="s">
        <v>419</v>
      </c>
      <c r="G357" s="158">
        <v>-0.4</v>
      </c>
      <c r="H357" s="154">
        <v>272.3</v>
      </c>
      <c r="I357" s="155">
        <f t="shared" si="7"/>
        <v>0.71910764800000004</v>
      </c>
      <c r="J357" s="235"/>
      <c r="K357" s="5" t="s">
        <v>993</v>
      </c>
      <c r="L357" s="159"/>
    </row>
    <row r="358" spans="1:12">
      <c r="A358" s="152" t="s">
        <v>332</v>
      </c>
      <c r="B358" s="157"/>
      <c r="D358" s="152" t="s">
        <v>414</v>
      </c>
      <c r="F358" s="152" t="s">
        <v>419</v>
      </c>
      <c r="G358" s="158">
        <v>-0.6</v>
      </c>
      <c r="H358" s="154">
        <v>274</v>
      </c>
      <c r="I358" s="155">
        <f t="shared" si="7"/>
        <v>1.0840323119999999</v>
      </c>
      <c r="J358" s="235"/>
      <c r="K358" s="5" t="s">
        <v>993</v>
      </c>
      <c r="L358" s="159"/>
    </row>
    <row r="359" spans="1:12">
      <c r="A359" s="152" t="s">
        <v>332</v>
      </c>
      <c r="B359" s="157"/>
      <c r="D359" s="152" t="s">
        <v>414</v>
      </c>
      <c r="F359" s="152" t="s">
        <v>419</v>
      </c>
      <c r="G359" s="158">
        <v>-0.5</v>
      </c>
      <c r="H359" s="154">
        <v>274.7</v>
      </c>
      <c r="I359" s="155">
        <f t="shared" si="7"/>
        <v>0.90111962499999998</v>
      </c>
      <c r="J359" s="235"/>
      <c r="K359" s="5" t="s">
        <v>993</v>
      </c>
      <c r="L359" s="159"/>
    </row>
    <row r="360" spans="1:12">
      <c r="A360" s="152" t="s">
        <v>332</v>
      </c>
      <c r="B360" s="157"/>
      <c r="D360" s="152" t="s">
        <v>414</v>
      </c>
      <c r="F360" s="152" t="s">
        <v>419</v>
      </c>
      <c r="G360" s="158">
        <v>-0.5</v>
      </c>
      <c r="H360" s="154">
        <v>274.8</v>
      </c>
      <c r="I360" s="155">
        <f t="shared" si="7"/>
        <v>0.90111962499999998</v>
      </c>
      <c r="J360" s="235"/>
      <c r="K360" s="5" t="s">
        <v>993</v>
      </c>
      <c r="L360" s="159"/>
    </row>
    <row r="361" spans="1:12">
      <c r="A361" s="152" t="s">
        <v>332</v>
      </c>
      <c r="B361" s="157"/>
      <c r="D361" s="152" t="s">
        <v>414</v>
      </c>
      <c r="F361" s="152" t="s">
        <v>419</v>
      </c>
      <c r="G361" s="158">
        <v>-0.5</v>
      </c>
      <c r="H361" s="154">
        <v>275</v>
      </c>
      <c r="I361" s="155">
        <f t="shared" si="7"/>
        <v>0.90111962499999998</v>
      </c>
      <c r="J361" s="235"/>
      <c r="K361" s="5" t="s">
        <v>993</v>
      </c>
      <c r="L361" s="159"/>
    </row>
    <row r="362" spans="1:12">
      <c r="A362" s="152" t="s">
        <v>332</v>
      </c>
      <c r="B362" s="157"/>
      <c r="D362" s="152" t="s">
        <v>414</v>
      </c>
      <c r="F362" s="152" t="s">
        <v>419</v>
      </c>
      <c r="G362" s="158">
        <v>-0.5</v>
      </c>
      <c r="H362" s="154">
        <v>275</v>
      </c>
      <c r="I362" s="155">
        <f t="shared" si="7"/>
        <v>0.90111962499999998</v>
      </c>
      <c r="J362" s="235"/>
      <c r="K362" s="5" t="s">
        <v>993</v>
      </c>
      <c r="L362" s="159"/>
    </row>
    <row r="363" spans="1:12">
      <c r="A363" s="152" t="s">
        <v>332</v>
      </c>
      <c r="B363" s="157"/>
      <c r="D363" s="152" t="s">
        <v>414</v>
      </c>
      <c r="F363" s="152" t="s">
        <v>419</v>
      </c>
      <c r="G363" s="158">
        <v>-0.7</v>
      </c>
      <c r="H363" s="154">
        <v>275.7</v>
      </c>
      <c r="I363" s="155">
        <f t="shared" si="7"/>
        <v>1.267849051</v>
      </c>
      <c r="J363" s="235"/>
      <c r="K363" s="5" t="s">
        <v>993</v>
      </c>
      <c r="L363" s="159"/>
    </row>
    <row r="364" spans="1:12">
      <c r="A364" s="152" t="s">
        <v>332</v>
      </c>
      <c r="B364" s="157"/>
      <c r="D364" s="152" t="s">
        <v>414</v>
      </c>
      <c r="F364" s="152" t="s">
        <v>419</v>
      </c>
      <c r="G364" s="158">
        <v>-0.5</v>
      </c>
      <c r="H364" s="154">
        <v>277.3</v>
      </c>
      <c r="I364" s="155">
        <f t="shared" si="7"/>
        <v>0.90111962499999998</v>
      </c>
      <c r="J364" s="235"/>
      <c r="K364" s="5" t="s">
        <v>993</v>
      </c>
      <c r="L364" s="159"/>
    </row>
    <row r="365" spans="1:12">
      <c r="A365" s="152" t="s">
        <v>332</v>
      </c>
      <c r="B365" s="157"/>
      <c r="D365" s="152" t="s">
        <v>414</v>
      </c>
      <c r="F365" s="152" t="s">
        <v>419</v>
      </c>
      <c r="G365" s="158">
        <v>-0.7</v>
      </c>
      <c r="H365" s="154">
        <v>279</v>
      </c>
      <c r="I365" s="155">
        <f t="shared" si="7"/>
        <v>1.267849051</v>
      </c>
      <c r="J365" s="235"/>
      <c r="K365" s="5" t="s">
        <v>993</v>
      </c>
      <c r="L365" s="159"/>
    </row>
    <row r="366" spans="1:12">
      <c r="A366" s="152" t="s">
        <v>332</v>
      </c>
      <c r="B366" s="157"/>
      <c r="D366" s="152" t="s">
        <v>414</v>
      </c>
      <c r="F366" s="152" t="s">
        <v>419</v>
      </c>
      <c r="G366" s="158">
        <v>-0.7</v>
      </c>
      <c r="H366" s="154">
        <v>279.2</v>
      </c>
      <c r="I366" s="155">
        <f t="shared" si="7"/>
        <v>1.267849051</v>
      </c>
      <c r="J366" s="235"/>
      <c r="K366" s="5" t="s">
        <v>993</v>
      </c>
      <c r="L366" s="159"/>
    </row>
    <row r="367" spans="1:12">
      <c r="A367" s="152" t="s">
        <v>332</v>
      </c>
      <c r="B367" s="157"/>
      <c r="D367" s="152" t="s">
        <v>414</v>
      </c>
      <c r="F367" s="152" t="s">
        <v>419</v>
      </c>
      <c r="G367" s="158">
        <v>-0.7</v>
      </c>
      <c r="H367" s="154">
        <v>279.3</v>
      </c>
      <c r="I367" s="155">
        <f t="shared" si="7"/>
        <v>1.267849051</v>
      </c>
      <c r="J367" s="235"/>
      <c r="K367" s="5" t="s">
        <v>993</v>
      </c>
      <c r="L367" s="159"/>
    </row>
    <row r="368" spans="1:12">
      <c r="A368" s="152" t="s">
        <v>332</v>
      </c>
      <c r="B368" s="157"/>
      <c r="D368" s="152" t="s">
        <v>414</v>
      </c>
      <c r="F368" s="152" t="s">
        <v>419</v>
      </c>
      <c r="G368" s="158">
        <v>-0.6</v>
      </c>
      <c r="H368" s="154">
        <v>279.60000000000002</v>
      </c>
      <c r="I368" s="155">
        <f t="shared" si="7"/>
        <v>1.0840323119999999</v>
      </c>
      <c r="J368" s="235"/>
      <c r="K368" s="5" t="s">
        <v>993</v>
      </c>
      <c r="L368" s="159"/>
    </row>
    <row r="369" spans="1:12">
      <c r="A369" s="152" t="s">
        <v>332</v>
      </c>
      <c r="B369" s="157"/>
      <c r="D369" s="152" t="s">
        <v>414</v>
      </c>
      <c r="F369" s="152" t="s">
        <v>419</v>
      </c>
      <c r="G369" s="158">
        <v>-0.6</v>
      </c>
      <c r="H369" s="154">
        <v>280.05</v>
      </c>
      <c r="I369" s="155">
        <f t="shared" si="7"/>
        <v>1.0840323119999999</v>
      </c>
      <c r="J369" s="235"/>
      <c r="K369" s="5" t="s">
        <v>993</v>
      </c>
      <c r="L369" s="159"/>
    </row>
    <row r="370" spans="1:12">
      <c r="A370" s="152" t="s">
        <v>332</v>
      </c>
      <c r="B370" s="157"/>
      <c r="D370" s="152" t="s">
        <v>414</v>
      </c>
      <c r="F370" s="152" t="s">
        <v>419</v>
      </c>
      <c r="G370" s="158">
        <v>-0.7</v>
      </c>
      <c r="H370" s="154">
        <v>280.5</v>
      </c>
      <c r="I370" s="155">
        <f t="shared" si="7"/>
        <v>1.267849051</v>
      </c>
      <c r="J370" s="235"/>
      <c r="K370" s="5" t="s">
        <v>993</v>
      </c>
      <c r="L370" s="159"/>
    </row>
    <row r="371" spans="1:12">
      <c r="A371" s="152" t="s">
        <v>332</v>
      </c>
      <c r="B371" s="157"/>
      <c r="D371" s="152" t="s">
        <v>414</v>
      </c>
      <c r="F371" s="152" t="s">
        <v>419</v>
      </c>
      <c r="G371" s="158">
        <v>-0.5</v>
      </c>
      <c r="H371" s="154">
        <v>281.5</v>
      </c>
      <c r="I371" s="155">
        <f t="shared" si="7"/>
        <v>0.90111962499999998</v>
      </c>
      <c r="J371" s="235"/>
      <c r="K371" s="5" t="s">
        <v>993</v>
      </c>
      <c r="L371" s="159"/>
    </row>
    <row r="372" spans="1:12">
      <c r="A372" s="152" t="s">
        <v>332</v>
      </c>
      <c r="B372" s="157"/>
      <c r="D372" s="152" t="s">
        <v>414</v>
      </c>
      <c r="F372" s="152" t="s">
        <v>419</v>
      </c>
      <c r="G372" s="158">
        <v>-1.5</v>
      </c>
      <c r="H372" s="154">
        <v>285.10000000000002</v>
      </c>
      <c r="I372" s="155">
        <f t="shared" si="7"/>
        <v>2.7713298750000002</v>
      </c>
      <c r="J372" s="235"/>
      <c r="K372" s="5" t="s">
        <v>993</v>
      </c>
      <c r="L372" s="159"/>
    </row>
    <row r="373" spans="1:12">
      <c r="A373" s="152" t="s">
        <v>332</v>
      </c>
      <c r="B373" s="157" t="s">
        <v>456</v>
      </c>
      <c r="C373" s="152" t="s">
        <v>431</v>
      </c>
      <c r="D373" s="152" t="s">
        <v>414</v>
      </c>
      <c r="E373" s="152" t="s">
        <v>408</v>
      </c>
      <c r="F373" s="152" t="s">
        <v>419</v>
      </c>
      <c r="G373" s="158">
        <v>-4.5</v>
      </c>
      <c r="H373" s="154">
        <v>235.6</v>
      </c>
      <c r="I373" s="155">
        <f t="shared" si="7"/>
        <v>8.9558066249999992</v>
      </c>
      <c r="J373" s="235"/>
      <c r="K373" s="5" t="s">
        <v>993</v>
      </c>
      <c r="L373" s="159"/>
    </row>
    <row r="374" spans="1:12">
      <c r="A374" s="152" t="s">
        <v>332</v>
      </c>
      <c r="B374" s="157"/>
      <c r="D374" s="152" t="s">
        <v>414</v>
      </c>
      <c r="F374" s="152" t="s">
        <v>419</v>
      </c>
      <c r="G374" s="158">
        <v>-3.5</v>
      </c>
      <c r="H374" s="154">
        <v>249.8</v>
      </c>
      <c r="I374" s="155">
        <f t="shared" si="7"/>
        <v>6.7953313750000008</v>
      </c>
      <c r="J374" s="235"/>
      <c r="K374" s="5" t="s">
        <v>993</v>
      </c>
      <c r="L374" s="159"/>
    </row>
    <row r="375" spans="1:12">
      <c r="A375" s="152" t="s">
        <v>332</v>
      </c>
      <c r="B375" s="157"/>
      <c r="D375" s="152" t="s">
        <v>414</v>
      </c>
      <c r="F375" s="152" t="s">
        <v>419</v>
      </c>
      <c r="G375" s="158">
        <v>-4.8</v>
      </c>
      <c r="H375" s="154">
        <v>256.60000000000002</v>
      </c>
      <c r="I375" s="155">
        <f t="shared" si="7"/>
        <v>9.6239677440000015</v>
      </c>
      <c r="J375" s="235"/>
      <c r="K375" s="5" t="s">
        <v>993</v>
      </c>
      <c r="L375" s="159"/>
    </row>
    <row r="376" spans="1:12">
      <c r="A376" s="152" t="s">
        <v>332</v>
      </c>
      <c r="B376" s="157"/>
      <c r="D376" s="152" t="s">
        <v>414</v>
      </c>
      <c r="F376" s="152" t="s">
        <v>419</v>
      </c>
      <c r="G376" s="158">
        <v>-2.2000000000000002</v>
      </c>
      <c r="H376" s="154">
        <v>258.89999999999998</v>
      </c>
      <c r="I376" s="155">
        <f t="shared" si="7"/>
        <v>4.1358589360000009</v>
      </c>
      <c r="J376" s="235"/>
      <c r="K376" s="5" t="s">
        <v>993</v>
      </c>
      <c r="L376" s="159"/>
    </row>
    <row r="377" spans="1:12">
      <c r="A377" s="152" t="s">
        <v>332</v>
      </c>
      <c r="B377" s="157"/>
      <c r="D377" s="152" t="s">
        <v>414</v>
      </c>
      <c r="F377" s="152" t="s">
        <v>419</v>
      </c>
      <c r="G377" s="158">
        <v>-2.9</v>
      </c>
      <c r="H377" s="154">
        <v>265.39999999999998</v>
      </c>
      <c r="I377" s="155">
        <f t="shared" si="7"/>
        <v>5.5473066730000005</v>
      </c>
      <c r="J377" s="235"/>
      <c r="K377" s="5" t="s">
        <v>993</v>
      </c>
      <c r="L377" s="159"/>
    </row>
    <row r="378" spans="1:12">
      <c r="A378" s="152" t="s">
        <v>332</v>
      </c>
      <c r="B378" s="157"/>
      <c r="D378" s="152" t="s">
        <v>414</v>
      </c>
      <c r="F378" s="152" t="s">
        <v>419</v>
      </c>
      <c r="G378" s="158">
        <v>-2.2000000000000002</v>
      </c>
      <c r="H378" s="154">
        <v>265.60000000000002</v>
      </c>
      <c r="I378" s="155">
        <f t="shared" si="7"/>
        <v>4.1358589360000009</v>
      </c>
      <c r="J378" s="235"/>
      <c r="K378" s="5" t="s">
        <v>993</v>
      </c>
      <c r="L378" s="159"/>
    </row>
    <row r="379" spans="1:12">
      <c r="A379" s="152" t="s">
        <v>332</v>
      </c>
      <c r="B379" s="157"/>
      <c r="D379" s="152" t="s">
        <v>414</v>
      </c>
      <c r="F379" s="152" t="s">
        <v>419</v>
      </c>
      <c r="G379" s="158">
        <v>-0.9</v>
      </c>
      <c r="H379" s="154">
        <v>267.7</v>
      </c>
      <c r="I379" s="155">
        <f t="shared" si="7"/>
        <v>1.6382080530000003</v>
      </c>
      <c r="J379" s="235"/>
      <c r="K379" s="5" t="s">
        <v>993</v>
      </c>
      <c r="L379" s="159"/>
    </row>
    <row r="380" spans="1:12">
      <c r="A380" s="152" t="s">
        <v>332</v>
      </c>
      <c r="B380" s="157"/>
      <c r="D380" s="152" t="s">
        <v>414</v>
      </c>
      <c r="F380" s="152" t="s">
        <v>419</v>
      </c>
      <c r="G380" s="158">
        <v>-1.4</v>
      </c>
      <c r="H380" s="154">
        <v>268.89999999999998</v>
      </c>
      <c r="I380" s="155">
        <f t="shared" si="7"/>
        <v>2.5801604079999998</v>
      </c>
      <c r="J380" s="235"/>
      <c r="K380" s="5" t="s">
        <v>993</v>
      </c>
      <c r="L380" s="159"/>
    </row>
    <row r="381" spans="1:12">
      <c r="A381" s="152" t="s">
        <v>332</v>
      </c>
      <c r="B381" s="157"/>
      <c r="D381" s="152" t="s">
        <v>414</v>
      </c>
      <c r="F381" s="152" t="s">
        <v>419</v>
      </c>
      <c r="G381" s="158">
        <v>-2.5</v>
      </c>
      <c r="H381" s="154">
        <v>273.2</v>
      </c>
      <c r="I381" s="155">
        <f t="shared" si="7"/>
        <v>4.7349531250000005</v>
      </c>
      <c r="J381" s="235"/>
      <c r="K381" s="5" t="s">
        <v>993</v>
      </c>
      <c r="L381" s="159"/>
    </row>
    <row r="382" spans="1:12">
      <c r="A382" s="152" t="s">
        <v>332</v>
      </c>
      <c r="B382" s="157"/>
      <c r="D382" s="152" t="s">
        <v>414</v>
      </c>
      <c r="F382" s="152" t="s">
        <v>419</v>
      </c>
      <c r="G382" s="158">
        <v>-2.2000000000000002</v>
      </c>
      <c r="H382" s="154">
        <v>274.2</v>
      </c>
      <c r="I382" s="155">
        <f t="shared" si="7"/>
        <v>4.1358589360000009</v>
      </c>
      <c r="J382" s="235"/>
      <c r="K382" s="5" t="s">
        <v>993</v>
      </c>
      <c r="L382" s="159"/>
    </row>
    <row r="383" spans="1:12">
      <c r="A383" s="152" t="s">
        <v>332</v>
      </c>
      <c r="B383" s="157"/>
      <c r="D383" s="152" t="s">
        <v>414</v>
      </c>
      <c r="F383" s="152" t="s">
        <v>419</v>
      </c>
      <c r="G383" s="158">
        <v>-3.2</v>
      </c>
      <c r="H383" s="154">
        <v>279.3</v>
      </c>
      <c r="I383" s="155">
        <f t="shared" si="7"/>
        <v>6.1668597760000008</v>
      </c>
      <c r="J383" s="235"/>
      <c r="K383" s="5" t="s">
        <v>993</v>
      </c>
      <c r="L383" s="159"/>
    </row>
    <row r="384" spans="1:12">
      <c r="A384" s="152" t="s">
        <v>332</v>
      </c>
      <c r="B384" s="157"/>
      <c r="D384" s="152" t="s">
        <v>414</v>
      </c>
      <c r="F384" s="152" t="s">
        <v>419</v>
      </c>
      <c r="G384" s="158">
        <v>-1.2</v>
      </c>
      <c r="H384" s="154">
        <v>282.10000000000002</v>
      </c>
      <c r="I384" s="155">
        <f t="shared" si="7"/>
        <v>2.2006104960000004</v>
      </c>
      <c r="J384" s="235"/>
      <c r="K384" s="5" t="s">
        <v>993</v>
      </c>
      <c r="L384" s="159"/>
    </row>
    <row r="385" spans="1:12">
      <c r="A385" s="152" t="s">
        <v>332</v>
      </c>
      <c r="B385" s="157"/>
      <c r="D385" s="152" t="s">
        <v>414</v>
      </c>
      <c r="F385" s="152" t="s">
        <v>419</v>
      </c>
      <c r="G385" s="158">
        <v>-3.9</v>
      </c>
      <c r="H385" s="154">
        <v>283.89999999999998</v>
      </c>
      <c r="I385" s="155">
        <f t="shared" si="7"/>
        <v>7.6473226830000005</v>
      </c>
      <c r="J385" s="235"/>
      <c r="K385" s="5" t="s">
        <v>993</v>
      </c>
      <c r="L385" s="159"/>
    </row>
    <row r="386" spans="1:12">
      <c r="A386" s="152" t="s">
        <v>332</v>
      </c>
      <c r="B386" s="157" t="s">
        <v>457</v>
      </c>
      <c r="C386" s="152" t="s">
        <v>431</v>
      </c>
      <c r="D386" s="152" t="s">
        <v>414</v>
      </c>
      <c r="E386" s="152" t="s">
        <v>408</v>
      </c>
      <c r="F386" s="152" t="s">
        <v>415</v>
      </c>
      <c r="G386" s="158">
        <v>-0.8</v>
      </c>
      <c r="H386" s="154">
        <v>200.8</v>
      </c>
      <c r="I386" s="155">
        <f t="shared" si="7"/>
        <v>1.4525731840000002</v>
      </c>
      <c r="J386" s="235"/>
      <c r="K386" s="5" t="s">
        <v>993</v>
      </c>
      <c r="L386" s="159"/>
    </row>
    <row r="387" spans="1:12">
      <c r="A387" s="152" t="s">
        <v>332</v>
      </c>
      <c r="B387" s="157"/>
      <c r="D387" s="152" t="s">
        <v>414</v>
      </c>
      <c r="F387" s="152" t="s">
        <v>415</v>
      </c>
      <c r="G387" s="158">
        <v>-0.5</v>
      </c>
      <c r="H387" s="154">
        <v>206.4</v>
      </c>
      <c r="I387" s="155">
        <f t="shared" si="7"/>
        <v>0.90111962499999998</v>
      </c>
      <c r="J387" s="235"/>
      <c r="K387" s="5" t="s">
        <v>993</v>
      </c>
      <c r="L387" s="159"/>
    </row>
    <row r="388" spans="1:12">
      <c r="A388" s="152" t="s">
        <v>332</v>
      </c>
      <c r="B388" s="157"/>
      <c r="D388" s="152" t="s">
        <v>414</v>
      </c>
      <c r="F388" s="152" t="s">
        <v>415</v>
      </c>
      <c r="G388" s="158">
        <v>-2</v>
      </c>
      <c r="H388" s="154">
        <v>209.5</v>
      </c>
      <c r="I388" s="155">
        <f t="shared" si="7"/>
        <v>3.7412559999999999</v>
      </c>
      <c r="J388" s="235"/>
      <c r="K388" s="5" t="s">
        <v>993</v>
      </c>
      <c r="L388" s="159"/>
    </row>
    <row r="389" spans="1:12">
      <c r="A389" s="152" t="s">
        <v>332</v>
      </c>
      <c r="B389" s="157"/>
      <c r="D389" s="152" t="s">
        <v>414</v>
      </c>
      <c r="F389" s="152" t="s">
        <v>415</v>
      </c>
      <c r="G389" s="158">
        <v>-0.8</v>
      </c>
      <c r="H389" s="154">
        <v>219.7</v>
      </c>
      <c r="I389" s="155">
        <f t="shared" ref="I389:I452" si="8">-(1.78*G389-(0.0442*G389^2)+(0.000557*G389^3))</f>
        <v>1.4525731840000002</v>
      </c>
      <c r="J389" s="235"/>
      <c r="K389" s="5" t="s">
        <v>993</v>
      </c>
      <c r="L389" s="159"/>
    </row>
    <row r="390" spans="1:12">
      <c r="A390" s="152" t="s">
        <v>332</v>
      </c>
      <c r="B390" s="157"/>
      <c r="D390" s="152" t="s">
        <v>414</v>
      </c>
      <c r="F390" s="152" t="s">
        <v>415</v>
      </c>
      <c r="G390" s="158">
        <v>-0.5</v>
      </c>
      <c r="H390" s="154">
        <v>220.4</v>
      </c>
      <c r="I390" s="155">
        <f t="shared" si="8"/>
        <v>0.90111962499999998</v>
      </c>
      <c r="J390" s="235"/>
      <c r="K390" s="5" t="s">
        <v>993</v>
      </c>
      <c r="L390" s="159"/>
    </row>
    <row r="391" spans="1:12">
      <c r="A391" s="152" t="s">
        <v>332</v>
      </c>
      <c r="B391" s="157"/>
      <c r="D391" s="152" t="s">
        <v>414</v>
      </c>
      <c r="F391" s="152" t="s">
        <v>415</v>
      </c>
      <c r="G391" s="158">
        <v>-0.9</v>
      </c>
      <c r="H391" s="154">
        <v>226.9</v>
      </c>
      <c r="I391" s="155">
        <f t="shared" si="8"/>
        <v>1.6382080530000003</v>
      </c>
      <c r="J391" s="235"/>
      <c r="K391" s="5" t="s">
        <v>993</v>
      </c>
      <c r="L391" s="159"/>
    </row>
    <row r="392" spans="1:12">
      <c r="A392" s="152" t="s">
        <v>332</v>
      </c>
      <c r="B392" s="157"/>
      <c r="D392" s="152" t="s">
        <v>414</v>
      </c>
      <c r="F392" s="152" t="s">
        <v>415</v>
      </c>
      <c r="G392" s="158">
        <v>-0.7</v>
      </c>
      <c r="H392" s="154">
        <v>229.3</v>
      </c>
      <c r="I392" s="155">
        <f t="shared" si="8"/>
        <v>1.267849051</v>
      </c>
      <c r="J392" s="235"/>
      <c r="K392" s="5" t="s">
        <v>993</v>
      </c>
      <c r="L392" s="159"/>
    </row>
    <row r="393" spans="1:12">
      <c r="A393" s="152" t="s">
        <v>332</v>
      </c>
      <c r="B393" s="157"/>
      <c r="D393" s="152" t="s">
        <v>414</v>
      </c>
      <c r="F393" s="152" t="s">
        <v>415</v>
      </c>
      <c r="G393" s="158">
        <v>-0.6</v>
      </c>
      <c r="H393" s="154">
        <v>229.8</v>
      </c>
      <c r="I393" s="155">
        <f t="shared" si="8"/>
        <v>1.0840323119999999</v>
      </c>
      <c r="J393" s="235"/>
      <c r="K393" s="5" t="s">
        <v>993</v>
      </c>
      <c r="L393" s="159"/>
    </row>
    <row r="394" spans="1:12">
      <c r="A394" s="152" t="s">
        <v>332</v>
      </c>
      <c r="B394" s="157"/>
      <c r="D394" s="152" t="s">
        <v>414</v>
      </c>
      <c r="F394" s="152" t="s">
        <v>415</v>
      </c>
      <c r="G394" s="158">
        <v>-0.6</v>
      </c>
      <c r="H394" s="154">
        <v>230.3</v>
      </c>
      <c r="I394" s="155">
        <f t="shared" si="8"/>
        <v>1.0840323119999999</v>
      </c>
      <c r="J394" s="235"/>
      <c r="K394" s="5" t="s">
        <v>993</v>
      </c>
      <c r="L394" s="159"/>
    </row>
    <row r="395" spans="1:12">
      <c r="A395" s="152" t="s">
        <v>332</v>
      </c>
      <c r="B395" s="157"/>
      <c r="D395" s="152" t="s">
        <v>414</v>
      </c>
      <c r="F395" s="152" t="s">
        <v>415</v>
      </c>
      <c r="G395" s="158">
        <v>-0.8</v>
      </c>
      <c r="H395" s="154">
        <v>230.6</v>
      </c>
      <c r="I395" s="155">
        <f t="shared" si="8"/>
        <v>1.4525731840000002</v>
      </c>
      <c r="J395" s="235"/>
      <c r="K395" s="5" t="s">
        <v>993</v>
      </c>
      <c r="L395" s="159"/>
    </row>
    <row r="396" spans="1:12">
      <c r="A396" s="152" t="s">
        <v>332</v>
      </c>
      <c r="B396" s="157"/>
      <c r="D396" s="152" t="s">
        <v>414</v>
      </c>
      <c r="F396" s="152" t="s">
        <v>415</v>
      </c>
      <c r="G396" s="158">
        <v>-0.5</v>
      </c>
      <c r="H396" s="154">
        <v>233.9</v>
      </c>
      <c r="I396" s="155">
        <f t="shared" si="8"/>
        <v>0.90111962499999998</v>
      </c>
      <c r="J396" s="235"/>
      <c r="K396" s="5" t="s">
        <v>993</v>
      </c>
      <c r="L396" s="159"/>
    </row>
    <row r="397" spans="1:12">
      <c r="A397" s="152" t="s">
        <v>332</v>
      </c>
      <c r="B397" s="157" t="s">
        <v>458</v>
      </c>
      <c r="C397" s="152" t="s">
        <v>431</v>
      </c>
      <c r="D397" s="152" t="s">
        <v>414</v>
      </c>
      <c r="E397" s="152" t="s">
        <v>408</v>
      </c>
      <c r="F397" s="152" t="s">
        <v>419</v>
      </c>
      <c r="G397" s="158">
        <v>-1.2</v>
      </c>
      <c r="H397" s="154">
        <v>271.5</v>
      </c>
      <c r="I397" s="155">
        <f t="shared" si="8"/>
        <v>2.2006104960000004</v>
      </c>
      <c r="J397" s="235"/>
      <c r="K397" s="5" t="s">
        <v>993</v>
      </c>
      <c r="L397" s="159"/>
    </row>
    <row r="398" spans="1:12">
      <c r="A398" s="152" t="s">
        <v>332</v>
      </c>
      <c r="B398" s="157"/>
      <c r="D398" s="152" t="s">
        <v>414</v>
      </c>
      <c r="F398" s="152" t="s">
        <v>419</v>
      </c>
      <c r="G398" s="158">
        <v>-0.9</v>
      </c>
      <c r="H398" s="154">
        <v>278.89999999999998</v>
      </c>
      <c r="I398" s="155">
        <f t="shared" si="8"/>
        <v>1.6382080530000003</v>
      </c>
      <c r="J398" s="235"/>
      <c r="K398" s="5" t="s">
        <v>993</v>
      </c>
      <c r="L398" s="159"/>
    </row>
    <row r="399" spans="1:12">
      <c r="A399" s="152" t="s">
        <v>332</v>
      </c>
      <c r="B399" s="157"/>
      <c r="D399" s="152" t="s">
        <v>414</v>
      </c>
      <c r="F399" s="152" t="s">
        <v>419</v>
      </c>
      <c r="G399" s="158">
        <v>-1.6</v>
      </c>
      <c r="H399" s="154">
        <v>269.7</v>
      </c>
      <c r="I399" s="155">
        <f t="shared" si="8"/>
        <v>2.9634334720000002</v>
      </c>
      <c r="J399" s="235"/>
      <c r="K399" s="5" t="s">
        <v>993</v>
      </c>
      <c r="L399" s="159"/>
    </row>
    <row r="400" spans="1:12">
      <c r="A400" s="152" t="s">
        <v>332</v>
      </c>
      <c r="B400" s="157"/>
      <c r="D400" s="152" t="s">
        <v>414</v>
      </c>
      <c r="F400" s="152" t="s">
        <v>419</v>
      </c>
      <c r="G400" s="158">
        <v>-1.4</v>
      </c>
      <c r="H400" s="154">
        <v>277.60000000000002</v>
      </c>
      <c r="I400" s="155">
        <f t="shared" si="8"/>
        <v>2.5801604079999998</v>
      </c>
      <c r="J400" s="235"/>
      <c r="K400" s="5" t="s">
        <v>993</v>
      </c>
      <c r="L400" s="159"/>
    </row>
    <row r="401" spans="1:12">
      <c r="A401" s="152" t="s">
        <v>332</v>
      </c>
      <c r="B401" s="157"/>
      <c r="D401" s="152" t="s">
        <v>414</v>
      </c>
      <c r="F401" s="152" t="s">
        <v>419</v>
      </c>
      <c r="G401" s="158">
        <v>-1.5</v>
      </c>
      <c r="H401" s="154">
        <v>287.60000000000002</v>
      </c>
      <c r="I401" s="155">
        <f t="shared" si="8"/>
        <v>2.7713298750000002</v>
      </c>
      <c r="J401" s="235"/>
      <c r="K401" s="5" t="s">
        <v>993</v>
      </c>
      <c r="L401" s="159"/>
    </row>
    <row r="402" spans="1:12">
      <c r="A402" s="152" t="s">
        <v>332</v>
      </c>
      <c r="B402" s="157"/>
      <c r="D402" s="152" t="s">
        <v>414</v>
      </c>
      <c r="F402" s="152" t="s">
        <v>419</v>
      </c>
      <c r="G402" s="158">
        <v>-1.2</v>
      </c>
      <c r="H402" s="154">
        <v>279.60000000000002</v>
      </c>
      <c r="I402" s="155">
        <f t="shared" si="8"/>
        <v>2.2006104960000004</v>
      </c>
      <c r="J402" s="235"/>
      <c r="K402" s="5" t="s">
        <v>993</v>
      </c>
      <c r="L402" s="159"/>
    </row>
    <row r="403" spans="1:12">
      <c r="A403" s="152" t="s">
        <v>332</v>
      </c>
      <c r="B403" s="157"/>
      <c r="D403" s="152" t="s">
        <v>414</v>
      </c>
      <c r="F403" s="152" t="s">
        <v>419</v>
      </c>
      <c r="G403" s="158">
        <v>-0.9</v>
      </c>
      <c r="H403" s="154">
        <v>260.39999999999998</v>
      </c>
      <c r="I403" s="155">
        <f t="shared" si="8"/>
        <v>1.6382080530000003</v>
      </c>
      <c r="J403" s="235"/>
      <c r="K403" s="5" t="s">
        <v>993</v>
      </c>
      <c r="L403" s="159"/>
    </row>
    <row r="404" spans="1:12">
      <c r="A404" s="152" t="s">
        <v>332</v>
      </c>
      <c r="B404" s="157"/>
      <c r="D404" s="152" t="s">
        <v>414</v>
      </c>
      <c r="F404" s="152" t="s">
        <v>419</v>
      </c>
      <c r="G404" s="158">
        <v>-1.5</v>
      </c>
      <c r="H404" s="154">
        <v>275.60000000000002</v>
      </c>
      <c r="I404" s="155">
        <f t="shared" si="8"/>
        <v>2.7713298750000002</v>
      </c>
      <c r="J404" s="235"/>
      <c r="K404" s="5" t="s">
        <v>993</v>
      </c>
      <c r="L404" s="159"/>
    </row>
    <row r="405" spans="1:12">
      <c r="A405" s="152" t="s">
        <v>332</v>
      </c>
      <c r="B405" s="157"/>
      <c r="D405" s="152" t="s">
        <v>414</v>
      </c>
      <c r="F405" s="152" t="s">
        <v>419</v>
      </c>
      <c r="G405" s="158">
        <v>-0.9</v>
      </c>
      <c r="H405" s="154">
        <v>277.3</v>
      </c>
      <c r="I405" s="155">
        <f t="shared" si="8"/>
        <v>1.6382080530000003</v>
      </c>
      <c r="J405" s="235"/>
      <c r="K405" s="5" t="s">
        <v>993</v>
      </c>
      <c r="L405" s="159"/>
    </row>
    <row r="406" spans="1:12">
      <c r="A406" s="152" t="s">
        <v>332</v>
      </c>
      <c r="B406" s="157"/>
      <c r="D406" s="152" t="s">
        <v>414</v>
      </c>
      <c r="F406" s="152" t="s">
        <v>419</v>
      </c>
      <c r="G406" s="158">
        <v>-1.3</v>
      </c>
      <c r="H406" s="154">
        <v>277.3</v>
      </c>
      <c r="I406" s="155">
        <f t="shared" si="8"/>
        <v>2.3899217290000001</v>
      </c>
      <c r="J406" s="235"/>
      <c r="K406" s="5" t="s">
        <v>993</v>
      </c>
      <c r="L406" s="159"/>
    </row>
    <row r="407" spans="1:12">
      <c r="A407" s="152" t="s">
        <v>332</v>
      </c>
      <c r="B407" s="157"/>
      <c r="D407" s="152" t="s">
        <v>414</v>
      </c>
      <c r="F407" s="152" t="s">
        <v>419</v>
      </c>
      <c r="G407" s="158">
        <v>-1.8</v>
      </c>
      <c r="H407" s="154">
        <v>292.39999999999998</v>
      </c>
      <c r="I407" s="155">
        <f t="shared" si="8"/>
        <v>3.3504564240000003</v>
      </c>
      <c r="J407" s="235"/>
      <c r="K407" s="5" t="s">
        <v>993</v>
      </c>
      <c r="L407" s="159"/>
    </row>
    <row r="408" spans="1:12">
      <c r="A408" s="152" t="s">
        <v>332</v>
      </c>
      <c r="B408" s="157"/>
      <c r="D408" s="152" t="s">
        <v>414</v>
      </c>
      <c r="F408" s="152" t="s">
        <v>419</v>
      </c>
      <c r="G408" s="158">
        <v>-1.5</v>
      </c>
      <c r="H408" s="154">
        <v>282.3</v>
      </c>
      <c r="I408" s="155">
        <f t="shared" si="8"/>
        <v>2.7713298750000002</v>
      </c>
      <c r="J408" s="235"/>
      <c r="K408" s="5" t="s">
        <v>993</v>
      </c>
      <c r="L408" s="159"/>
    </row>
    <row r="409" spans="1:12">
      <c r="A409" s="152" t="s">
        <v>332</v>
      </c>
      <c r="B409" s="157" t="s">
        <v>459</v>
      </c>
      <c r="C409" s="152" t="s">
        <v>431</v>
      </c>
      <c r="D409" s="152" t="s">
        <v>414</v>
      </c>
      <c r="E409" s="152" t="s">
        <v>408</v>
      </c>
      <c r="F409" s="152" t="s">
        <v>415</v>
      </c>
      <c r="G409" s="158">
        <v>-0.9</v>
      </c>
      <c r="H409" s="154">
        <v>242.7</v>
      </c>
      <c r="I409" s="155">
        <f t="shared" si="8"/>
        <v>1.6382080530000003</v>
      </c>
      <c r="J409" s="235"/>
      <c r="K409" s="5" t="s">
        <v>993</v>
      </c>
      <c r="L409" s="159"/>
    </row>
    <row r="410" spans="1:12">
      <c r="A410" s="152" t="s">
        <v>332</v>
      </c>
      <c r="B410" s="157"/>
      <c r="D410" s="152" t="s">
        <v>414</v>
      </c>
      <c r="F410" s="152" t="s">
        <v>415</v>
      </c>
      <c r="G410" s="158">
        <v>-1.2</v>
      </c>
      <c r="H410" s="154">
        <v>259.10000000000002</v>
      </c>
      <c r="I410" s="155">
        <f t="shared" si="8"/>
        <v>2.2006104960000004</v>
      </c>
      <c r="J410" s="235"/>
      <c r="K410" s="5" t="s">
        <v>993</v>
      </c>
      <c r="L410" s="159"/>
    </row>
    <row r="411" spans="1:12">
      <c r="A411" s="152" t="s">
        <v>332</v>
      </c>
      <c r="B411" s="157"/>
      <c r="D411" s="152" t="s">
        <v>414</v>
      </c>
      <c r="F411" s="152" t="s">
        <v>415</v>
      </c>
      <c r="G411" s="158">
        <v>-1</v>
      </c>
      <c r="H411" s="154">
        <v>266.60000000000002</v>
      </c>
      <c r="I411" s="155">
        <f t="shared" si="8"/>
        <v>1.824757</v>
      </c>
      <c r="J411" s="235"/>
      <c r="K411" s="5" t="s">
        <v>993</v>
      </c>
      <c r="L411" s="159"/>
    </row>
    <row r="412" spans="1:12">
      <c r="A412" s="152" t="s">
        <v>332</v>
      </c>
      <c r="B412" s="157"/>
      <c r="D412" s="152" t="s">
        <v>414</v>
      </c>
      <c r="F412" s="152" t="s">
        <v>415</v>
      </c>
      <c r="G412" s="158">
        <v>-2.2999999999999998</v>
      </c>
      <c r="H412" s="154">
        <v>270.8</v>
      </c>
      <c r="I412" s="155">
        <f t="shared" si="8"/>
        <v>4.334595019</v>
      </c>
      <c r="J412" s="235"/>
      <c r="K412" s="5" t="s">
        <v>993</v>
      </c>
      <c r="L412" s="159"/>
    </row>
    <row r="413" spans="1:12">
      <c r="A413" s="152" t="s">
        <v>332</v>
      </c>
      <c r="B413" s="157"/>
      <c r="D413" s="152" t="s">
        <v>414</v>
      </c>
      <c r="F413" s="152" t="s">
        <v>415</v>
      </c>
      <c r="G413" s="158">
        <v>-1</v>
      </c>
      <c r="H413" s="154">
        <v>272.39999999999998</v>
      </c>
      <c r="I413" s="155">
        <f t="shared" si="8"/>
        <v>1.824757</v>
      </c>
      <c r="J413" s="235"/>
      <c r="K413" s="5" t="s">
        <v>993</v>
      </c>
      <c r="L413" s="159"/>
    </row>
    <row r="414" spans="1:12">
      <c r="A414" s="152" t="s">
        <v>332</v>
      </c>
      <c r="B414" s="157"/>
      <c r="D414" s="152" t="s">
        <v>414</v>
      </c>
      <c r="F414" s="152" t="s">
        <v>415</v>
      </c>
      <c r="G414" s="158">
        <v>-0.9</v>
      </c>
      <c r="H414" s="154">
        <v>278</v>
      </c>
      <c r="I414" s="155">
        <f t="shared" si="8"/>
        <v>1.6382080530000003</v>
      </c>
      <c r="J414" s="235"/>
      <c r="K414" s="5" t="s">
        <v>993</v>
      </c>
      <c r="L414" s="159"/>
    </row>
    <row r="415" spans="1:12">
      <c r="A415" s="152" t="s">
        <v>332</v>
      </c>
      <c r="B415" s="157"/>
      <c r="D415" s="152" t="s">
        <v>414</v>
      </c>
      <c r="F415" s="152" t="s">
        <v>415</v>
      </c>
      <c r="G415" s="158">
        <v>-2.2999999999999998</v>
      </c>
      <c r="H415" s="154">
        <v>244</v>
      </c>
      <c r="I415" s="155">
        <f t="shared" si="8"/>
        <v>4.334595019</v>
      </c>
      <c r="J415" s="235"/>
      <c r="K415" s="5" t="s">
        <v>993</v>
      </c>
      <c r="L415" s="159"/>
    </row>
    <row r="416" spans="1:12">
      <c r="A416" s="152" t="s">
        <v>332</v>
      </c>
      <c r="B416" s="157"/>
      <c r="D416" s="152" t="s">
        <v>414</v>
      </c>
      <c r="F416" s="152" t="s">
        <v>415</v>
      </c>
      <c r="G416" s="158">
        <v>-2.5</v>
      </c>
      <c r="H416" s="154">
        <v>249.6</v>
      </c>
      <c r="I416" s="155">
        <f t="shared" si="8"/>
        <v>4.7349531250000005</v>
      </c>
      <c r="J416" s="235"/>
      <c r="K416" s="5" t="s">
        <v>993</v>
      </c>
      <c r="L416" s="159"/>
    </row>
    <row r="417" spans="1:12">
      <c r="A417" s="152" t="s">
        <v>332</v>
      </c>
      <c r="B417" s="157"/>
      <c r="D417" s="152" t="s">
        <v>414</v>
      </c>
      <c r="F417" s="152" t="s">
        <v>415</v>
      </c>
      <c r="G417" s="158">
        <v>-3.8</v>
      </c>
      <c r="H417" s="154">
        <v>251.1</v>
      </c>
      <c r="I417" s="155">
        <f t="shared" si="8"/>
        <v>7.4328117039999997</v>
      </c>
      <c r="J417" s="235"/>
      <c r="K417" s="5" t="s">
        <v>993</v>
      </c>
      <c r="L417" s="159"/>
    </row>
    <row r="418" spans="1:12">
      <c r="A418" s="152" t="s">
        <v>332</v>
      </c>
      <c r="B418" s="157"/>
      <c r="D418" s="152" t="s">
        <v>414</v>
      </c>
      <c r="F418" s="152" t="s">
        <v>415</v>
      </c>
      <c r="G418" s="158">
        <v>-2.6</v>
      </c>
      <c r="H418" s="154">
        <v>260.3</v>
      </c>
      <c r="I418" s="155">
        <f t="shared" si="8"/>
        <v>4.9365818319999999</v>
      </c>
      <c r="J418" s="235"/>
      <c r="K418" s="5" t="s">
        <v>993</v>
      </c>
      <c r="L418" s="159"/>
    </row>
    <row r="419" spans="1:12">
      <c r="A419" s="152" t="s">
        <v>332</v>
      </c>
      <c r="B419" s="157"/>
      <c r="D419" s="152" t="s">
        <v>414</v>
      </c>
      <c r="F419" s="152" t="s">
        <v>415</v>
      </c>
      <c r="G419" s="158">
        <v>-0.6</v>
      </c>
      <c r="H419" s="154">
        <v>264.5</v>
      </c>
      <c r="I419" s="155">
        <f t="shared" si="8"/>
        <v>1.0840323119999999</v>
      </c>
      <c r="J419" s="235"/>
      <c r="K419" s="5" t="s">
        <v>993</v>
      </c>
      <c r="L419" s="159"/>
    </row>
    <row r="420" spans="1:12">
      <c r="A420" s="152" t="s">
        <v>332</v>
      </c>
      <c r="B420" s="157"/>
      <c r="D420" s="152" t="s">
        <v>414</v>
      </c>
      <c r="F420" s="152" t="s">
        <v>415</v>
      </c>
      <c r="G420" s="158">
        <v>-1.2</v>
      </c>
      <c r="H420" s="154">
        <v>271.8</v>
      </c>
      <c r="I420" s="155">
        <f t="shared" si="8"/>
        <v>2.2006104960000004</v>
      </c>
      <c r="J420" s="235"/>
      <c r="K420" s="5" t="s">
        <v>993</v>
      </c>
      <c r="L420" s="159"/>
    </row>
    <row r="421" spans="1:12">
      <c r="A421" s="152" t="s">
        <v>332</v>
      </c>
      <c r="B421" s="157"/>
      <c r="D421" s="152" t="s">
        <v>414</v>
      </c>
      <c r="F421" s="152" t="s">
        <v>415</v>
      </c>
      <c r="G421" s="158">
        <v>-1.6</v>
      </c>
      <c r="H421" s="154">
        <v>285.7</v>
      </c>
      <c r="I421" s="155">
        <f t="shared" si="8"/>
        <v>2.9634334720000002</v>
      </c>
      <c r="J421" s="235"/>
      <c r="K421" s="5" t="s">
        <v>993</v>
      </c>
      <c r="L421" s="159"/>
    </row>
    <row r="422" spans="1:12">
      <c r="A422" s="152" t="s">
        <v>332</v>
      </c>
      <c r="B422" s="157"/>
      <c r="D422" s="152" t="s">
        <v>414</v>
      </c>
      <c r="F422" s="152" t="s">
        <v>415</v>
      </c>
      <c r="G422" s="158">
        <v>-1</v>
      </c>
      <c r="H422" s="154">
        <v>243.5</v>
      </c>
      <c r="I422" s="155">
        <f t="shared" si="8"/>
        <v>1.824757</v>
      </c>
      <c r="J422" s="235"/>
      <c r="K422" s="5" t="s">
        <v>993</v>
      </c>
      <c r="L422" s="159"/>
    </row>
    <row r="423" spans="1:12">
      <c r="A423" s="152" t="s">
        <v>332</v>
      </c>
      <c r="B423" s="157"/>
      <c r="D423" s="152" t="s">
        <v>414</v>
      </c>
      <c r="F423" s="152" t="s">
        <v>415</v>
      </c>
      <c r="G423" s="158">
        <v>-3.3</v>
      </c>
      <c r="H423" s="154">
        <v>248.8</v>
      </c>
      <c r="I423" s="155">
        <f t="shared" si="8"/>
        <v>6.3753549089999995</v>
      </c>
      <c r="J423" s="235"/>
      <c r="K423" s="5" t="s">
        <v>993</v>
      </c>
      <c r="L423" s="159"/>
    </row>
    <row r="424" spans="1:12">
      <c r="A424" s="152" t="s">
        <v>332</v>
      </c>
      <c r="B424" s="157"/>
      <c r="D424" s="152" t="s">
        <v>414</v>
      </c>
      <c r="F424" s="152" t="s">
        <v>415</v>
      </c>
      <c r="G424" s="158">
        <v>-0.7</v>
      </c>
      <c r="H424" s="154">
        <v>250</v>
      </c>
      <c r="I424" s="155">
        <f t="shared" si="8"/>
        <v>1.267849051</v>
      </c>
      <c r="J424" s="235"/>
      <c r="K424" s="5" t="s">
        <v>993</v>
      </c>
      <c r="L424" s="159"/>
    </row>
    <row r="425" spans="1:12">
      <c r="A425" s="152" t="s">
        <v>332</v>
      </c>
      <c r="B425" s="157"/>
      <c r="D425" s="152" t="s">
        <v>414</v>
      </c>
      <c r="F425" s="152" t="s">
        <v>415</v>
      </c>
      <c r="G425" s="158">
        <v>-0.4</v>
      </c>
      <c r="H425" s="154">
        <v>265.5</v>
      </c>
      <c r="I425" s="155">
        <f t="shared" si="8"/>
        <v>0.71910764800000004</v>
      </c>
      <c r="J425" s="235"/>
      <c r="K425" s="5" t="s">
        <v>993</v>
      </c>
      <c r="L425" s="159"/>
    </row>
    <row r="426" spans="1:12">
      <c r="A426" s="152" t="s">
        <v>332</v>
      </c>
      <c r="B426" s="157"/>
      <c r="D426" s="152" t="s">
        <v>414</v>
      </c>
      <c r="F426" s="152" t="s">
        <v>415</v>
      </c>
      <c r="G426" s="158">
        <v>-1.9</v>
      </c>
      <c r="H426" s="154">
        <v>274.2</v>
      </c>
      <c r="I426" s="155">
        <f t="shared" si="8"/>
        <v>3.5453824629999997</v>
      </c>
      <c r="J426" s="235"/>
      <c r="K426" s="5" t="s">
        <v>993</v>
      </c>
      <c r="L426" s="159"/>
    </row>
    <row r="427" spans="1:12">
      <c r="A427" s="152" t="s">
        <v>332</v>
      </c>
      <c r="B427" s="157"/>
      <c r="D427" s="152" t="s">
        <v>414</v>
      </c>
      <c r="F427" s="152" t="s">
        <v>415</v>
      </c>
      <c r="G427" s="158">
        <v>-0.7</v>
      </c>
      <c r="H427" s="154">
        <v>275.8</v>
      </c>
      <c r="I427" s="155">
        <f t="shared" si="8"/>
        <v>1.267849051</v>
      </c>
      <c r="J427" s="235"/>
      <c r="K427" s="5" t="s">
        <v>993</v>
      </c>
      <c r="L427" s="159"/>
    </row>
    <row r="428" spans="1:12">
      <c r="A428" s="152" t="s">
        <v>332</v>
      </c>
      <c r="B428" s="157"/>
      <c r="D428" s="152" t="s">
        <v>414</v>
      </c>
      <c r="F428" s="152" t="s">
        <v>415</v>
      </c>
      <c r="G428" s="158">
        <v>-2.2000000000000002</v>
      </c>
      <c r="H428" s="154">
        <v>280.10000000000002</v>
      </c>
      <c r="I428" s="155">
        <f t="shared" si="8"/>
        <v>4.1358589360000009</v>
      </c>
      <c r="J428" s="235"/>
      <c r="K428" s="5" t="s">
        <v>993</v>
      </c>
      <c r="L428" s="159"/>
    </row>
    <row r="429" spans="1:12">
      <c r="A429" s="152" t="s">
        <v>332</v>
      </c>
      <c r="B429" s="157"/>
      <c r="D429" s="152" t="s">
        <v>414</v>
      </c>
      <c r="F429" s="152" t="s">
        <v>415</v>
      </c>
      <c r="G429" s="158">
        <v>-1.8</v>
      </c>
      <c r="H429" s="154">
        <v>284.7</v>
      </c>
      <c r="I429" s="155">
        <f t="shared" si="8"/>
        <v>3.3504564240000003</v>
      </c>
      <c r="J429" s="235"/>
      <c r="K429" s="5" t="s">
        <v>993</v>
      </c>
      <c r="L429" s="159"/>
    </row>
    <row r="430" spans="1:12">
      <c r="A430" s="152" t="s">
        <v>332</v>
      </c>
      <c r="B430" s="157" t="s">
        <v>460</v>
      </c>
      <c r="C430" s="152" t="s">
        <v>431</v>
      </c>
      <c r="D430" s="152" t="s">
        <v>414</v>
      </c>
      <c r="E430" s="152" t="s">
        <v>408</v>
      </c>
      <c r="F430" s="152" t="s">
        <v>409</v>
      </c>
      <c r="G430" s="158">
        <v>-0.8</v>
      </c>
      <c r="H430" s="154">
        <v>159.80000000000001</v>
      </c>
      <c r="I430" s="155">
        <f t="shared" si="8"/>
        <v>1.4525731840000002</v>
      </c>
      <c r="J430" s="235"/>
      <c r="K430" s="5" t="s">
        <v>993</v>
      </c>
      <c r="L430" s="159"/>
    </row>
    <row r="431" spans="1:12">
      <c r="A431" s="152" t="s">
        <v>332</v>
      </c>
      <c r="B431" s="157"/>
      <c r="D431" s="152" t="s">
        <v>414</v>
      </c>
      <c r="F431" s="152" t="s">
        <v>409</v>
      </c>
      <c r="G431" s="158">
        <v>-0.5</v>
      </c>
      <c r="H431" s="154">
        <v>172.8</v>
      </c>
      <c r="I431" s="155">
        <f t="shared" si="8"/>
        <v>0.90111962499999998</v>
      </c>
      <c r="J431" s="235"/>
      <c r="K431" s="5" t="s">
        <v>993</v>
      </c>
      <c r="L431" s="159"/>
    </row>
    <row r="432" spans="1:12">
      <c r="A432" s="152" t="s">
        <v>332</v>
      </c>
      <c r="B432" s="157"/>
      <c r="D432" s="152" t="s">
        <v>414</v>
      </c>
      <c r="F432" s="152" t="s">
        <v>409</v>
      </c>
      <c r="G432" s="158">
        <v>-0.3</v>
      </c>
      <c r="H432" s="154">
        <v>190.3</v>
      </c>
      <c r="I432" s="155">
        <f t="shared" si="8"/>
        <v>0.53799303900000006</v>
      </c>
      <c r="J432" s="235"/>
      <c r="K432" s="5" t="s">
        <v>993</v>
      </c>
      <c r="L432" s="159"/>
    </row>
    <row r="433" spans="1:12">
      <c r="A433" s="152" t="s">
        <v>332</v>
      </c>
      <c r="B433" s="157"/>
      <c r="D433" s="152" t="s">
        <v>414</v>
      </c>
      <c r="F433" s="152" t="s">
        <v>409</v>
      </c>
      <c r="G433" s="158">
        <v>-0.2</v>
      </c>
      <c r="H433" s="154">
        <v>157.19999999999999</v>
      </c>
      <c r="I433" s="155">
        <f t="shared" si="8"/>
        <v>0.35777245600000002</v>
      </c>
      <c r="J433" s="235"/>
      <c r="K433" s="5" t="s">
        <v>993</v>
      </c>
      <c r="L433" s="159"/>
    </row>
    <row r="434" spans="1:12">
      <c r="A434" s="152" t="s">
        <v>332</v>
      </c>
      <c r="B434" s="157"/>
      <c r="D434" s="152" t="s">
        <v>414</v>
      </c>
      <c r="F434" s="152" t="s">
        <v>409</v>
      </c>
      <c r="G434" s="158">
        <v>-0.4</v>
      </c>
      <c r="H434" s="154">
        <v>199.2</v>
      </c>
      <c r="I434" s="155">
        <f t="shared" si="8"/>
        <v>0.71910764800000004</v>
      </c>
      <c r="J434" s="235"/>
      <c r="K434" s="5" t="s">
        <v>993</v>
      </c>
      <c r="L434" s="159"/>
    </row>
    <row r="435" spans="1:12">
      <c r="A435" s="152" t="s">
        <v>332</v>
      </c>
      <c r="B435" s="157"/>
      <c r="D435" s="152" t="s">
        <v>414</v>
      </c>
      <c r="F435" s="152" t="s">
        <v>409</v>
      </c>
      <c r="G435" s="158">
        <v>-0.3</v>
      </c>
      <c r="H435" s="154">
        <v>157.30000000000001</v>
      </c>
      <c r="I435" s="155">
        <f t="shared" si="8"/>
        <v>0.53799303900000006</v>
      </c>
      <c r="J435" s="235"/>
      <c r="K435" s="5" t="s">
        <v>993</v>
      </c>
      <c r="L435" s="159"/>
    </row>
    <row r="436" spans="1:12">
      <c r="A436" s="152" t="s">
        <v>332</v>
      </c>
      <c r="B436" s="157"/>
      <c r="D436" s="152" t="s">
        <v>414</v>
      </c>
      <c r="F436" s="152" t="s">
        <v>409</v>
      </c>
      <c r="G436" s="158">
        <v>-1.3</v>
      </c>
      <c r="H436" s="154">
        <v>156.19999999999999</v>
      </c>
      <c r="I436" s="155">
        <f t="shared" si="8"/>
        <v>2.3899217290000001</v>
      </c>
      <c r="J436" s="235"/>
      <c r="K436" s="5" t="s">
        <v>993</v>
      </c>
      <c r="L436" s="159"/>
    </row>
    <row r="437" spans="1:12">
      <c r="A437" s="152" t="s">
        <v>332</v>
      </c>
      <c r="B437" s="157"/>
      <c r="D437" s="152" t="s">
        <v>414</v>
      </c>
      <c r="F437" s="152" t="s">
        <v>409</v>
      </c>
      <c r="G437" s="158">
        <v>-2.2000000000000002</v>
      </c>
      <c r="H437" s="154">
        <v>152.30000000000001</v>
      </c>
      <c r="I437" s="155">
        <f t="shared" si="8"/>
        <v>4.1358589360000009</v>
      </c>
      <c r="J437" s="235"/>
      <c r="K437" s="5" t="s">
        <v>993</v>
      </c>
      <c r="L437" s="159"/>
    </row>
    <row r="438" spans="1:12">
      <c r="A438" s="152" t="s">
        <v>332</v>
      </c>
      <c r="B438" s="157"/>
      <c r="D438" s="152" t="s">
        <v>414</v>
      </c>
      <c r="F438" s="152" t="s">
        <v>409</v>
      </c>
      <c r="G438" s="158">
        <v>-0.3</v>
      </c>
      <c r="H438" s="154">
        <v>139.80000000000001</v>
      </c>
      <c r="I438" s="155">
        <f t="shared" si="8"/>
        <v>0.53799303900000006</v>
      </c>
      <c r="J438" s="235"/>
      <c r="K438" s="5" t="s">
        <v>993</v>
      </c>
      <c r="L438" s="159"/>
    </row>
    <row r="439" spans="1:12">
      <c r="A439" s="152" t="s">
        <v>332</v>
      </c>
      <c r="B439" s="157" t="s">
        <v>461</v>
      </c>
      <c r="C439" s="152" t="s">
        <v>431</v>
      </c>
      <c r="D439" s="152" t="s">
        <v>414</v>
      </c>
      <c r="E439" s="152" t="s">
        <v>408</v>
      </c>
      <c r="F439" s="152" t="s">
        <v>409</v>
      </c>
      <c r="G439" s="158">
        <v>-0.2</v>
      </c>
      <c r="H439" s="154">
        <v>168.2</v>
      </c>
      <c r="I439" s="155">
        <f t="shared" si="8"/>
        <v>0.35777245600000002</v>
      </c>
      <c r="J439" s="235"/>
      <c r="K439" s="5" t="s">
        <v>993</v>
      </c>
      <c r="L439" s="159"/>
    </row>
    <row r="440" spans="1:12">
      <c r="A440" s="152" t="s">
        <v>332</v>
      </c>
      <c r="B440" s="157"/>
      <c r="D440" s="152" t="s">
        <v>414</v>
      </c>
      <c r="F440" s="152" t="s">
        <v>409</v>
      </c>
      <c r="G440" s="158">
        <v>-0.6</v>
      </c>
      <c r="H440" s="154">
        <v>139.19999999999999</v>
      </c>
      <c r="I440" s="155">
        <f t="shared" si="8"/>
        <v>1.0840323119999999</v>
      </c>
      <c r="J440" s="235"/>
      <c r="K440" s="5" t="s">
        <v>993</v>
      </c>
      <c r="L440" s="159"/>
    </row>
    <row r="441" spans="1:12">
      <c r="A441" s="152" t="s">
        <v>332</v>
      </c>
      <c r="B441" s="157"/>
      <c r="D441" s="152" t="s">
        <v>414</v>
      </c>
      <c r="F441" s="152" t="s">
        <v>409</v>
      </c>
      <c r="G441" s="158">
        <v>-0.7</v>
      </c>
      <c r="H441" s="154">
        <v>154.80000000000001</v>
      </c>
      <c r="I441" s="155">
        <f t="shared" si="8"/>
        <v>1.267849051</v>
      </c>
      <c r="J441" s="235"/>
      <c r="K441" s="5" t="s">
        <v>993</v>
      </c>
      <c r="L441" s="159"/>
    </row>
    <row r="442" spans="1:12">
      <c r="A442" s="152" t="s">
        <v>332</v>
      </c>
      <c r="B442" s="157"/>
      <c r="D442" s="152" t="s">
        <v>414</v>
      </c>
      <c r="F442" s="152" t="s">
        <v>409</v>
      </c>
      <c r="G442" s="158">
        <v>-0.2</v>
      </c>
      <c r="H442" s="154">
        <v>135.69999999999999</v>
      </c>
      <c r="I442" s="155">
        <f t="shared" si="8"/>
        <v>0.35777245600000002</v>
      </c>
      <c r="J442" s="235"/>
      <c r="K442" s="5" t="s">
        <v>993</v>
      </c>
      <c r="L442" s="159"/>
    </row>
    <row r="443" spans="1:12">
      <c r="A443" s="152" t="s">
        <v>332</v>
      </c>
      <c r="B443" s="157"/>
      <c r="D443" s="152" t="s">
        <v>414</v>
      </c>
      <c r="F443" s="152" t="s">
        <v>409</v>
      </c>
      <c r="G443" s="158">
        <v>-0.3</v>
      </c>
      <c r="H443" s="154">
        <v>175.1</v>
      </c>
      <c r="I443" s="155">
        <f t="shared" si="8"/>
        <v>0.53799303900000006</v>
      </c>
      <c r="J443" s="235"/>
      <c r="K443" s="5" t="s">
        <v>993</v>
      </c>
      <c r="L443" s="159"/>
    </row>
    <row r="444" spans="1:12">
      <c r="A444" s="152" t="s">
        <v>332</v>
      </c>
      <c r="B444" s="157"/>
      <c r="D444" s="152" t="s">
        <v>414</v>
      </c>
      <c r="F444" s="152" t="s">
        <v>409</v>
      </c>
      <c r="G444" s="158">
        <v>-0.1</v>
      </c>
      <c r="H444" s="154">
        <v>132.5</v>
      </c>
      <c r="I444" s="155">
        <f t="shared" si="8"/>
        <v>0.17844255700000003</v>
      </c>
      <c r="J444" s="235"/>
      <c r="K444" s="5" t="s">
        <v>993</v>
      </c>
      <c r="L444" s="159"/>
    </row>
    <row r="445" spans="1:12">
      <c r="A445" s="152" t="s">
        <v>332</v>
      </c>
      <c r="B445" s="157"/>
      <c r="D445" s="152" t="s">
        <v>414</v>
      </c>
      <c r="F445" s="152" t="s">
        <v>409</v>
      </c>
      <c r="G445" s="158">
        <v>-0.6</v>
      </c>
      <c r="H445" s="154">
        <v>135.69999999999999</v>
      </c>
      <c r="I445" s="155">
        <f t="shared" si="8"/>
        <v>1.0840323119999999</v>
      </c>
      <c r="J445" s="235"/>
      <c r="K445" s="5" t="s">
        <v>993</v>
      </c>
      <c r="L445" s="159"/>
    </row>
    <row r="446" spans="1:12">
      <c r="A446" s="152" t="s">
        <v>332</v>
      </c>
      <c r="B446" s="157"/>
      <c r="D446" s="152" t="s">
        <v>414</v>
      </c>
      <c r="F446" s="152" t="s">
        <v>409</v>
      </c>
      <c r="G446" s="158">
        <v>-0.3</v>
      </c>
      <c r="H446" s="154">
        <v>152.30000000000001</v>
      </c>
      <c r="I446" s="155">
        <f t="shared" si="8"/>
        <v>0.53799303900000006</v>
      </c>
      <c r="J446" s="235"/>
      <c r="K446" s="5" t="s">
        <v>993</v>
      </c>
      <c r="L446" s="159"/>
    </row>
    <row r="447" spans="1:12">
      <c r="A447" s="152" t="s">
        <v>332</v>
      </c>
      <c r="B447" s="157"/>
      <c r="D447" s="152" t="s">
        <v>414</v>
      </c>
      <c r="F447" s="152" t="s">
        <v>409</v>
      </c>
      <c r="G447" s="158">
        <v>-0.4</v>
      </c>
      <c r="H447" s="154">
        <v>143.19999999999999</v>
      </c>
      <c r="I447" s="155">
        <f t="shared" si="8"/>
        <v>0.71910764800000004</v>
      </c>
      <c r="J447" s="235"/>
      <c r="K447" s="5" t="s">
        <v>993</v>
      </c>
      <c r="L447" s="159"/>
    </row>
    <row r="448" spans="1:12">
      <c r="A448" s="152" t="s">
        <v>332</v>
      </c>
      <c r="B448" s="157"/>
      <c r="D448" s="152" t="s">
        <v>414</v>
      </c>
      <c r="F448" s="152" t="s">
        <v>409</v>
      </c>
      <c r="G448" s="158">
        <v>-1.8</v>
      </c>
      <c r="H448" s="154">
        <v>170.3</v>
      </c>
      <c r="I448" s="155">
        <f t="shared" si="8"/>
        <v>3.3504564240000003</v>
      </c>
      <c r="J448" s="235"/>
      <c r="K448" s="5" t="s">
        <v>993</v>
      </c>
      <c r="L448" s="159"/>
    </row>
    <row r="449" spans="1:12">
      <c r="A449" s="152" t="s">
        <v>332</v>
      </c>
      <c r="B449" s="157"/>
      <c r="D449" s="152" t="s">
        <v>414</v>
      </c>
      <c r="F449" s="152" t="s">
        <v>409</v>
      </c>
      <c r="G449" s="158">
        <v>-0.2</v>
      </c>
      <c r="H449" s="154">
        <v>167.1</v>
      </c>
      <c r="I449" s="155">
        <f t="shared" si="8"/>
        <v>0.35777245600000002</v>
      </c>
      <c r="J449" s="235"/>
      <c r="K449" s="5" t="s">
        <v>993</v>
      </c>
      <c r="L449" s="159"/>
    </row>
    <row r="450" spans="1:12">
      <c r="A450" s="152" t="s">
        <v>332</v>
      </c>
      <c r="B450" s="157"/>
      <c r="D450" s="152" t="s">
        <v>414</v>
      </c>
      <c r="F450" s="152" t="s">
        <v>409</v>
      </c>
      <c r="G450" s="158">
        <v>-0.5</v>
      </c>
      <c r="H450" s="154">
        <v>132.4</v>
      </c>
      <c r="I450" s="155">
        <f t="shared" si="8"/>
        <v>0.90111962499999998</v>
      </c>
      <c r="J450" s="235"/>
      <c r="K450" s="5" t="s">
        <v>993</v>
      </c>
      <c r="L450" s="159"/>
    </row>
    <row r="451" spans="1:12">
      <c r="A451" s="152" t="s">
        <v>332</v>
      </c>
      <c r="B451" s="157" t="s">
        <v>462</v>
      </c>
      <c r="C451" s="152" t="s">
        <v>431</v>
      </c>
      <c r="D451" s="152" t="s">
        <v>414</v>
      </c>
      <c r="E451" s="152" t="s">
        <v>408</v>
      </c>
      <c r="F451" s="152" t="s">
        <v>419</v>
      </c>
      <c r="G451" s="158">
        <v>-1.4</v>
      </c>
      <c r="H451" s="154">
        <v>256.3</v>
      </c>
      <c r="I451" s="155">
        <f t="shared" si="8"/>
        <v>2.5801604079999998</v>
      </c>
      <c r="J451" s="235"/>
      <c r="K451" s="5" t="s">
        <v>993</v>
      </c>
      <c r="L451" s="159"/>
    </row>
    <row r="452" spans="1:12">
      <c r="A452" s="152" t="s">
        <v>332</v>
      </c>
      <c r="B452" s="157"/>
      <c r="D452" s="152" t="s">
        <v>414</v>
      </c>
      <c r="F452" s="152" t="s">
        <v>419</v>
      </c>
      <c r="G452" s="158">
        <v>-1</v>
      </c>
      <c r="H452" s="154">
        <v>298.89999999999998</v>
      </c>
      <c r="I452" s="155">
        <f t="shared" si="8"/>
        <v>1.824757</v>
      </c>
      <c r="J452" s="235"/>
      <c r="K452" s="5" t="s">
        <v>993</v>
      </c>
      <c r="L452" s="159"/>
    </row>
    <row r="453" spans="1:12">
      <c r="A453" s="152" t="s">
        <v>332</v>
      </c>
      <c r="B453" s="157"/>
      <c r="D453" s="152" t="s">
        <v>414</v>
      </c>
      <c r="F453" s="152" t="s">
        <v>419</v>
      </c>
      <c r="G453" s="158">
        <v>-0.6</v>
      </c>
      <c r="H453" s="154">
        <v>282.39999999999998</v>
      </c>
      <c r="I453" s="155">
        <f t="shared" ref="I453:I516" si="9">-(1.78*G453-(0.0442*G453^2)+(0.000557*G453^3))</f>
        <v>1.0840323119999999</v>
      </c>
      <c r="J453" s="235"/>
      <c r="K453" s="5" t="s">
        <v>993</v>
      </c>
      <c r="L453" s="159"/>
    </row>
    <row r="454" spans="1:12">
      <c r="A454" s="152" t="s">
        <v>332</v>
      </c>
      <c r="B454" s="157"/>
      <c r="D454" s="152" t="s">
        <v>414</v>
      </c>
      <c r="F454" s="152" t="s">
        <v>419</v>
      </c>
      <c r="G454" s="158">
        <v>-0.3</v>
      </c>
      <c r="H454" s="154">
        <v>288.3</v>
      </c>
      <c r="I454" s="155">
        <f t="shared" si="9"/>
        <v>0.53799303900000006</v>
      </c>
      <c r="J454" s="235"/>
      <c r="K454" s="5" t="s">
        <v>993</v>
      </c>
      <c r="L454" s="159"/>
    </row>
    <row r="455" spans="1:12">
      <c r="A455" s="152" t="s">
        <v>332</v>
      </c>
      <c r="B455" s="157"/>
      <c r="D455" s="152" t="s">
        <v>414</v>
      </c>
      <c r="F455" s="152" t="s">
        <v>419</v>
      </c>
      <c r="G455" s="158">
        <v>-0.4</v>
      </c>
      <c r="H455" s="154">
        <v>270.5</v>
      </c>
      <c r="I455" s="155">
        <f t="shared" si="9"/>
        <v>0.71910764800000004</v>
      </c>
      <c r="J455" s="235"/>
      <c r="K455" s="5" t="s">
        <v>993</v>
      </c>
      <c r="L455" s="159"/>
    </row>
    <row r="456" spans="1:12">
      <c r="A456" s="152" t="s">
        <v>332</v>
      </c>
      <c r="B456" s="157"/>
      <c r="D456" s="152" t="s">
        <v>414</v>
      </c>
      <c r="F456" s="152" t="s">
        <v>419</v>
      </c>
      <c r="G456" s="158">
        <v>-0.7</v>
      </c>
      <c r="H456" s="154">
        <v>265.89999999999998</v>
      </c>
      <c r="I456" s="155">
        <f t="shared" si="9"/>
        <v>1.267849051</v>
      </c>
      <c r="J456" s="235"/>
      <c r="K456" s="5" t="s">
        <v>993</v>
      </c>
      <c r="L456" s="159"/>
    </row>
    <row r="457" spans="1:12">
      <c r="A457" s="152" t="s">
        <v>332</v>
      </c>
      <c r="B457" s="157" t="s">
        <v>463</v>
      </c>
      <c r="C457" s="152" t="s">
        <v>431</v>
      </c>
      <c r="D457" s="152" t="s">
        <v>414</v>
      </c>
      <c r="E457" s="152" t="s">
        <v>408</v>
      </c>
      <c r="F457" s="152" t="s">
        <v>409</v>
      </c>
      <c r="G457" s="158">
        <v>-0.8</v>
      </c>
      <c r="H457" s="154">
        <v>150.30000000000001</v>
      </c>
      <c r="I457" s="155">
        <f t="shared" si="9"/>
        <v>1.4525731840000002</v>
      </c>
      <c r="J457" s="235"/>
      <c r="K457" s="5" t="s">
        <v>993</v>
      </c>
      <c r="L457" s="159"/>
    </row>
    <row r="458" spans="1:12">
      <c r="A458" s="152" t="s">
        <v>332</v>
      </c>
      <c r="B458" s="157"/>
      <c r="D458" s="152" t="s">
        <v>414</v>
      </c>
      <c r="F458" s="152" t="s">
        <v>409</v>
      </c>
      <c r="G458" s="158">
        <v>-0.7</v>
      </c>
      <c r="H458" s="154">
        <v>167.5</v>
      </c>
      <c r="I458" s="155">
        <f t="shared" si="9"/>
        <v>1.267849051</v>
      </c>
      <c r="J458" s="235"/>
      <c r="K458" s="5" t="s">
        <v>993</v>
      </c>
      <c r="L458" s="159"/>
    </row>
    <row r="459" spans="1:12">
      <c r="A459" s="152" t="s">
        <v>332</v>
      </c>
      <c r="B459" s="157"/>
      <c r="D459" s="152" t="s">
        <v>414</v>
      </c>
      <c r="F459" s="152" t="s">
        <v>409</v>
      </c>
      <c r="G459" s="158">
        <v>-0.8</v>
      </c>
      <c r="H459" s="154">
        <v>168.1</v>
      </c>
      <c r="I459" s="155">
        <f t="shared" si="9"/>
        <v>1.4525731840000002</v>
      </c>
      <c r="J459" s="235"/>
      <c r="K459" s="5" t="s">
        <v>993</v>
      </c>
      <c r="L459" s="159"/>
    </row>
    <row r="460" spans="1:12">
      <c r="A460" s="152" t="s">
        <v>332</v>
      </c>
      <c r="B460" s="157"/>
      <c r="D460" s="152" t="s">
        <v>414</v>
      </c>
      <c r="F460" s="152" t="s">
        <v>409</v>
      </c>
      <c r="G460" s="158">
        <v>-0.6</v>
      </c>
      <c r="H460" s="154">
        <v>164.9</v>
      </c>
      <c r="I460" s="155">
        <f t="shared" si="9"/>
        <v>1.0840323119999999</v>
      </c>
      <c r="J460" s="235"/>
      <c r="K460" s="5" t="s">
        <v>993</v>
      </c>
      <c r="L460" s="159"/>
    </row>
    <row r="461" spans="1:12">
      <c r="A461" s="152" t="s">
        <v>332</v>
      </c>
      <c r="B461" s="157"/>
      <c r="D461" s="152" t="s">
        <v>414</v>
      </c>
      <c r="F461" s="152" t="s">
        <v>409</v>
      </c>
      <c r="G461" s="158">
        <v>-1.2</v>
      </c>
      <c r="H461" s="154">
        <v>187.1</v>
      </c>
      <c r="I461" s="155">
        <f t="shared" si="9"/>
        <v>2.2006104960000004</v>
      </c>
      <c r="J461" s="235"/>
      <c r="K461" s="5" t="s">
        <v>993</v>
      </c>
      <c r="L461" s="159"/>
    </row>
    <row r="462" spans="1:12">
      <c r="A462" s="152" t="s">
        <v>332</v>
      </c>
      <c r="B462" s="157"/>
      <c r="D462" s="152" t="s">
        <v>414</v>
      </c>
      <c r="F462" s="152" t="s">
        <v>409</v>
      </c>
      <c r="G462" s="158">
        <v>-0.9</v>
      </c>
      <c r="H462" s="154">
        <v>160.1</v>
      </c>
      <c r="I462" s="155">
        <f t="shared" si="9"/>
        <v>1.6382080530000003</v>
      </c>
      <c r="J462" s="235"/>
      <c r="K462" s="5" t="s">
        <v>993</v>
      </c>
      <c r="L462" s="159"/>
    </row>
    <row r="463" spans="1:12">
      <c r="A463" s="152" t="s">
        <v>332</v>
      </c>
      <c r="B463" s="157"/>
      <c r="D463" s="152" t="s">
        <v>414</v>
      </c>
      <c r="F463" s="152" t="s">
        <v>409</v>
      </c>
      <c r="G463" s="158">
        <v>-2.6</v>
      </c>
      <c r="H463" s="154">
        <v>199.9</v>
      </c>
      <c r="I463" s="155">
        <f t="shared" si="9"/>
        <v>4.9365818319999999</v>
      </c>
      <c r="J463" s="235"/>
      <c r="K463" s="5" t="s">
        <v>993</v>
      </c>
      <c r="L463" s="159"/>
    </row>
    <row r="464" spans="1:12">
      <c r="A464" s="152" t="s">
        <v>332</v>
      </c>
      <c r="B464" s="157"/>
      <c r="D464" s="152" t="s">
        <v>414</v>
      </c>
      <c r="F464" s="152" t="s">
        <v>409</v>
      </c>
      <c r="G464" s="158">
        <v>-2.4</v>
      </c>
      <c r="H464" s="154">
        <v>179.2</v>
      </c>
      <c r="I464" s="155">
        <f t="shared" si="9"/>
        <v>4.5342919679999998</v>
      </c>
      <c r="J464" s="235"/>
      <c r="K464" s="5" t="s">
        <v>993</v>
      </c>
      <c r="L464" s="159"/>
    </row>
    <row r="465" spans="1:12">
      <c r="A465" s="152" t="s">
        <v>332</v>
      </c>
      <c r="B465" s="157"/>
      <c r="C465" s="152" t="s">
        <v>431</v>
      </c>
      <c r="D465" s="152" t="s">
        <v>414</v>
      </c>
      <c r="E465" s="152" t="s">
        <v>408</v>
      </c>
      <c r="F465" s="152" t="s">
        <v>419</v>
      </c>
      <c r="G465" s="158">
        <v>-2</v>
      </c>
      <c r="H465" s="154">
        <v>262.39999999999998</v>
      </c>
      <c r="I465" s="155">
        <f t="shared" si="9"/>
        <v>3.7412559999999999</v>
      </c>
      <c r="J465" s="235"/>
      <c r="K465" s="5" t="s">
        <v>993</v>
      </c>
      <c r="L465" s="159"/>
    </row>
    <row r="466" spans="1:12">
      <c r="A466" s="152" t="s">
        <v>332</v>
      </c>
      <c r="B466" s="157"/>
      <c r="D466" s="152" t="s">
        <v>414</v>
      </c>
      <c r="F466" s="152" t="s">
        <v>419</v>
      </c>
      <c r="G466" s="158">
        <v>-4</v>
      </c>
      <c r="H466" s="154">
        <v>249.3</v>
      </c>
      <c r="I466" s="155">
        <f t="shared" si="9"/>
        <v>7.8628480000000005</v>
      </c>
      <c r="J466" s="235"/>
      <c r="K466" s="5" t="s">
        <v>993</v>
      </c>
      <c r="L466" s="159"/>
    </row>
    <row r="467" spans="1:12">
      <c r="A467" s="152" t="s">
        <v>332</v>
      </c>
      <c r="B467" s="157"/>
      <c r="D467" s="152" t="s">
        <v>414</v>
      </c>
      <c r="F467" s="152" t="s">
        <v>419</v>
      </c>
      <c r="G467" s="158">
        <v>-1.7</v>
      </c>
      <c r="H467" s="154">
        <v>238.2</v>
      </c>
      <c r="I467" s="155">
        <f t="shared" si="9"/>
        <v>3.1564745409999997</v>
      </c>
      <c r="J467" s="235"/>
      <c r="K467" s="5" t="s">
        <v>993</v>
      </c>
      <c r="L467" s="159"/>
    </row>
    <row r="468" spans="1:12">
      <c r="A468" s="152" t="s">
        <v>332</v>
      </c>
      <c r="B468" s="157"/>
      <c r="D468" s="152" t="s">
        <v>414</v>
      </c>
      <c r="F468" s="152" t="s">
        <v>419</v>
      </c>
      <c r="G468" s="158">
        <v>-1.5</v>
      </c>
      <c r="H468" s="154">
        <v>282.10000000000002</v>
      </c>
      <c r="I468" s="155">
        <f t="shared" si="9"/>
        <v>2.7713298750000002</v>
      </c>
      <c r="J468" s="235"/>
      <c r="K468" s="5" t="s">
        <v>993</v>
      </c>
      <c r="L468" s="159"/>
    </row>
    <row r="469" spans="1:12">
      <c r="A469" s="152" t="s">
        <v>332</v>
      </c>
      <c r="B469" s="157"/>
      <c r="D469" s="152" t="s">
        <v>414</v>
      </c>
      <c r="F469" s="152" t="s">
        <v>419</v>
      </c>
      <c r="G469" s="158">
        <v>-0.8</v>
      </c>
      <c r="H469" s="154">
        <v>271.60000000000002</v>
      </c>
      <c r="I469" s="155">
        <f t="shared" si="9"/>
        <v>1.4525731840000002</v>
      </c>
      <c r="J469" s="235"/>
      <c r="K469" s="5" t="s">
        <v>993</v>
      </c>
      <c r="L469" s="159"/>
    </row>
    <row r="470" spans="1:12">
      <c r="A470" s="152" t="s">
        <v>332</v>
      </c>
      <c r="B470" s="157"/>
      <c r="D470" s="152" t="s">
        <v>414</v>
      </c>
      <c r="F470" s="152" t="s">
        <v>419</v>
      </c>
      <c r="G470" s="158">
        <v>-1.6</v>
      </c>
      <c r="H470" s="154">
        <v>261.60000000000002</v>
      </c>
      <c r="I470" s="155">
        <f t="shared" si="9"/>
        <v>2.9634334720000002</v>
      </c>
      <c r="J470" s="235"/>
      <c r="K470" s="5" t="s">
        <v>993</v>
      </c>
      <c r="L470" s="159"/>
    </row>
    <row r="471" spans="1:12">
      <c r="A471" s="152" t="s">
        <v>332</v>
      </c>
      <c r="B471" s="157"/>
      <c r="D471" s="152" t="s">
        <v>414</v>
      </c>
      <c r="F471" s="152" t="s">
        <v>419</v>
      </c>
      <c r="G471" s="158">
        <v>-0.6</v>
      </c>
      <c r="H471" s="154">
        <v>283.89999999999998</v>
      </c>
      <c r="I471" s="155">
        <f t="shared" si="9"/>
        <v>1.0840323119999999</v>
      </c>
      <c r="J471" s="235"/>
      <c r="K471" s="5" t="s">
        <v>993</v>
      </c>
      <c r="L471" s="159"/>
    </row>
    <row r="472" spans="1:12">
      <c r="A472" s="152" t="s">
        <v>332</v>
      </c>
      <c r="B472" s="157"/>
      <c r="D472" s="152" t="s">
        <v>414</v>
      </c>
      <c r="F472" s="152" t="s">
        <v>419</v>
      </c>
      <c r="G472" s="158">
        <v>-2.8</v>
      </c>
      <c r="H472" s="154">
        <v>236.9</v>
      </c>
      <c r="I472" s="155">
        <f t="shared" si="9"/>
        <v>5.342755264</v>
      </c>
      <c r="J472" s="235"/>
      <c r="K472" s="5" t="s">
        <v>993</v>
      </c>
      <c r="L472" s="159"/>
    </row>
    <row r="473" spans="1:12">
      <c r="A473" s="152" t="s">
        <v>332</v>
      </c>
      <c r="B473" s="157" t="s">
        <v>464</v>
      </c>
      <c r="C473" s="152" t="s">
        <v>431</v>
      </c>
      <c r="D473" s="152" t="s">
        <v>414</v>
      </c>
      <c r="E473" s="152" t="s">
        <v>408</v>
      </c>
      <c r="F473" s="152" t="s">
        <v>415</v>
      </c>
      <c r="G473" s="158">
        <v>-0.4</v>
      </c>
      <c r="H473" s="154">
        <v>253.7</v>
      </c>
      <c r="I473" s="155">
        <f t="shared" si="9"/>
        <v>0.71910764800000004</v>
      </c>
      <c r="J473" s="235"/>
      <c r="K473" s="5" t="s">
        <v>993</v>
      </c>
      <c r="L473" s="159"/>
    </row>
    <row r="474" spans="1:12">
      <c r="A474" s="152" t="s">
        <v>332</v>
      </c>
      <c r="B474" s="157"/>
      <c r="D474" s="152" t="s">
        <v>414</v>
      </c>
      <c r="F474" s="152" t="s">
        <v>415</v>
      </c>
      <c r="G474" s="158">
        <v>-0.3</v>
      </c>
      <c r="H474" s="154">
        <v>256.2</v>
      </c>
      <c r="I474" s="155">
        <f t="shared" si="9"/>
        <v>0.53799303900000006</v>
      </c>
      <c r="J474" s="235"/>
      <c r="K474" s="5" t="s">
        <v>993</v>
      </c>
      <c r="L474" s="159"/>
    </row>
    <row r="475" spans="1:12">
      <c r="A475" s="152" t="s">
        <v>332</v>
      </c>
      <c r="B475" s="157"/>
      <c r="D475" s="152" t="s">
        <v>414</v>
      </c>
      <c r="F475" s="152" t="s">
        <v>415</v>
      </c>
      <c r="G475" s="158">
        <v>-0.7</v>
      </c>
      <c r="H475" s="154">
        <v>242.4</v>
      </c>
      <c r="I475" s="155">
        <f t="shared" si="9"/>
        <v>1.267849051</v>
      </c>
      <c r="J475" s="235"/>
      <c r="K475" s="5" t="s">
        <v>993</v>
      </c>
      <c r="L475" s="159"/>
    </row>
    <row r="476" spans="1:12">
      <c r="A476" s="152" t="s">
        <v>332</v>
      </c>
      <c r="B476" s="157"/>
      <c r="D476" s="152" t="s">
        <v>414</v>
      </c>
      <c r="F476" s="152" t="s">
        <v>415</v>
      </c>
      <c r="G476" s="158">
        <v>-0.5</v>
      </c>
      <c r="H476" s="154">
        <v>237.8</v>
      </c>
      <c r="I476" s="155">
        <f t="shared" si="9"/>
        <v>0.90111962499999998</v>
      </c>
      <c r="J476" s="235"/>
      <c r="K476" s="5" t="s">
        <v>993</v>
      </c>
      <c r="L476" s="159"/>
    </row>
    <row r="477" spans="1:12">
      <c r="A477" s="152" t="s">
        <v>332</v>
      </c>
      <c r="B477" s="157"/>
      <c r="D477" s="152" t="s">
        <v>414</v>
      </c>
      <c r="F477" s="152" t="s">
        <v>415</v>
      </c>
      <c r="G477" s="158">
        <v>-0.7</v>
      </c>
      <c r="H477" s="154">
        <v>253.9</v>
      </c>
      <c r="I477" s="155">
        <f t="shared" si="9"/>
        <v>1.267849051</v>
      </c>
      <c r="J477" s="235"/>
      <c r="K477" s="5" t="s">
        <v>993</v>
      </c>
      <c r="L477" s="159"/>
    </row>
    <row r="478" spans="1:12">
      <c r="A478" s="152" t="s">
        <v>332</v>
      </c>
      <c r="B478" s="157"/>
      <c r="D478" s="152" t="s">
        <v>414</v>
      </c>
      <c r="F478" s="152" t="s">
        <v>415</v>
      </c>
      <c r="G478" s="158">
        <v>-0.2</v>
      </c>
      <c r="H478" s="154">
        <v>236.9</v>
      </c>
      <c r="I478" s="155">
        <f t="shared" si="9"/>
        <v>0.35777245600000002</v>
      </c>
      <c r="J478" s="235"/>
      <c r="K478" s="5" t="s">
        <v>993</v>
      </c>
      <c r="L478" s="159"/>
    </row>
    <row r="479" spans="1:12">
      <c r="A479" s="152" t="s">
        <v>332</v>
      </c>
      <c r="B479" s="157"/>
      <c r="D479" s="152" t="s">
        <v>414</v>
      </c>
      <c r="F479" s="152" t="s">
        <v>415</v>
      </c>
      <c r="G479" s="158">
        <v>-0.5</v>
      </c>
      <c r="H479" s="154">
        <v>238.9</v>
      </c>
      <c r="I479" s="155">
        <f t="shared" si="9"/>
        <v>0.90111962499999998</v>
      </c>
      <c r="J479" s="235"/>
      <c r="K479" s="5" t="s">
        <v>993</v>
      </c>
      <c r="L479" s="159"/>
    </row>
    <row r="480" spans="1:12">
      <c r="A480" s="152" t="s">
        <v>332</v>
      </c>
      <c r="B480" s="157"/>
      <c r="D480" s="152" t="s">
        <v>414</v>
      </c>
      <c r="F480" s="152" t="s">
        <v>415</v>
      </c>
      <c r="G480" s="158">
        <v>-0.4</v>
      </c>
      <c r="H480" s="154">
        <v>298.5</v>
      </c>
      <c r="I480" s="155">
        <f t="shared" si="9"/>
        <v>0.71910764800000004</v>
      </c>
      <c r="J480" s="235"/>
      <c r="K480" s="5" t="s">
        <v>993</v>
      </c>
      <c r="L480" s="159"/>
    </row>
    <row r="481" spans="1:12">
      <c r="A481" s="152" t="s">
        <v>332</v>
      </c>
      <c r="B481" s="157"/>
      <c r="D481" s="152" t="s">
        <v>414</v>
      </c>
      <c r="F481" s="152" t="s">
        <v>415</v>
      </c>
      <c r="G481" s="158">
        <v>-0.4</v>
      </c>
      <c r="H481" s="154">
        <v>232.7</v>
      </c>
      <c r="I481" s="155">
        <f t="shared" si="9"/>
        <v>0.71910764800000004</v>
      </c>
      <c r="J481" s="235"/>
      <c r="K481" s="5" t="s">
        <v>993</v>
      </c>
      <c r="L481" s="159"/>
    </row>
    <row r="482" spans="1:12">
      <c r="A482" s="152" t="s">
        <v>332</v>
      </c>
      <c r="B482" s="157"/>
      <c r="D482" s="152" t="s">
        <v>414</v>
      </c>
      <c r="F482" s="152" t="s">
        <v>415</v>
      </c>
      <c r="G482" s="158">
        <v>-1.5</v>
      </c>
      <c r="H482" s="154">
        <v>230.1</v>
      </c>
      <c r="I482" s="155">
        <f t="shared" si="9"/>
        <v>2.7713298750000002</v>
      </c>
      <c r="J482" s="235"/>
      <c r="K482" s="5" t="s">
        <v>993</v>
      </c>
      <c r="L482" s="159"/>
    </row>
    <row r="483" spans="1:12">
      <c r="A483" s="152" t="s">
        <v>332</v>
      </c>
      <c r="B483" s="157"/>
      <c r="C483" s="152" t="s">
        <v>433</v>
      </c>
      <c r="D483" s="152" t="s">
        <v>414</v>
      </c>
      <c r="E483" s="152" t="s">
        <v>408</v>
      </c>
      <c r="F483" s="152" t="s">
        <v>409</v>
      </c>
      <c r="G483" s="158">
        <v>-0.8</v>
      </c>
      <c r="H483" s="154">
        <v>135.1</v>
      </c>
      <c r="I483" s="155">
        <f t="shared" si="9"/>
        <v>1.4525731840000002</v>
      </c>
      <c r="J483" s="235"/>
      <c r="K483" s="5" t="s">
        <v>993</v>
      </c>
      <c r="L483" s="159"/>
    </row>
    <row r="484" spans="1:12">
      <c r="A484" s="152" t="s">
        <v>332</v>
      </c>
      <c r="B484" s="157"/>
      <c r="D484" s="152" t="s">
        <v>414</v>
      </c>
      <c r="F484" s="152" t="s">
        <v>409</v>
      </c>
      <c r="G484" s="158">
        <v>-0.4</v>
      </c>
      <c r="H484" s="154">
        <v>180.5</v>
      </c>
      <c r="I484" s="155">
        <f t="shared" si="9"/>
        <v>0.71910764800000004</v>
      </c>
      <c r="J484" s="235"/>
      <c r="K484" s="5" t="s">
        <v>993</v>
      </c>
      <c r="L484" s="159"/>
    </row>
    <row r="485" spans="1:12">
      <c r="A485" s="152" t="s">
        <v>332</v>
      </c>
      <c r="B485" s="157"/>
      <c r="D485" s="152" t="s">
        <v>414</v>
      </c>
      <c r="F485" s="152" t="s">
        <v>409</v>
      </c>
      <c r="G485" s="158">
        <v>-0.4</v>
      </c>
      <c r="H485" s="154">
        <v>159.9</v>
      </c>
      <c r="I485" s="155">
        <f t="shared" si="9"/>
        <v>0.71910764800000004</v>
      </c>
      <c r="J485" s="235"/>
      <c r="K485" s="5" t="s">
        <v>993</v>
      </c>
      <c r="L485" s="159"/>
    </row>
    <row r="486" spans="1:12">
      <c r="A486" s="152" t="s">
        <v>332</v>
      </c>
      <c r="B486" s="157"/>
      <c r="D486" s="152" t="s">
        <v>414</v>
      </c>
      <c r="F486" s="152" t="s">
        <v>409</v>
      </c>
      <c r="G486" s="158">
        <v>-0.4</v>
      </c>
      <c r="H486" s="154">
        <v>110.1</v>
      </c>
      <c r="I486" s="155">
        <f t="shared" si="9"/>
        <v>0.71910764800000004</v>
      </c>
      <c r="J486" s="235"/>
      <c r="K486" s="5" t="s">
        <v>993</v>
      </c>
      <c r="L486" s="159"/>
    </row>
    <row r="487" spans="1:12">
      <c r="A487" s="152" t="s">
        <v>332</v>
      </c>
      <c r="B487" s="157"/>
      <c r="D487" s="152" t="s">
        <v>414</v>
      </c>
      <c r="F487" s="152" t="s">
        <v>409</v>
      </c>
      <c r="G487" s="158">
        <v>-0.3</v>
      </c>
      <c r="H487" s="154">
        <v>172.1</v>
      </c>
      <c r="I487" s="155">
        <f t="shared" si="9"/>
        <v>0.53799303900000006</v>
      </c>
      <c r="J487" s="235"/>
      <c r="K487" s="5" t="s">
        <v>993</v>
      </c>
      <c r="L487" s="159"/>
    </row>
    <row r="488" spans="1:12">
      <c r="A488" s="152" t="s">
        <v>332</v>
      </c>
      <c r="B488" s="157"/>
      <c r="D488" s="152" t="s">
        <v>414</v>
      </c>
      <c r="F488" s="152" t="s">
        <v>409</v>
      </c>
      <c r="G488" s="158">
        <v>-0.3</v>
      </c>
      <c r="H488" s="154">
        <v>202.4</v>
      </c>
      <c r="I488" s="155">
        <f t="shared" si="9"/>
        <v>0.53799303900000006</v>
      </c>
      <c r="J488" s="235"/>
      <c r="K488" s="5" t="s">
        <v>993</v>
      </c>
      <c r="L488" s="159"/>
    </row>
    <row r="489" spans="1:12">
      <c r="A489" s="152" t="s">
        <v>332</v>
      </c>
      <c r="B489" s="157" t="s">
        <v>465</v>
      </c>
      <c r="C489" s="152" t="s">
        <v>431</v>
      </c>
      <c r="D489" s="152" t="s">
        <v>414</v>
      </c>
      <c r="E489" s="152" t="s">
        <v>408</v>
      </c>
      <c r="F489" s="152" t="s">
        <v>419</v>
      </c>
      <c r="G489" s="158">
        <v>-0.6</v>
      </c>
      <c r="H489" s="154">
        <v>274.2</v>
      </c>
      <c r="I489" s="155">
        <f t="shared" si="9"/>
        <v>1.0840323119999999</v>
      </c>
      <c r="J489" s="235"/>
      <c r="K489" s="5" t="s">
        <v>993</v>
      </c>
      <c r="L489" s="159"/>
    </row>
    <row r="490" spans="1:12">
      <c r="A490" s="152" t="s">
        <v>332</v>
      </c>
      <c r="B490" s="157"/>
      <c r="D490" s="152" t="s">
        <v>414</v>
      </c>
      <c r="F490" s="152" t="s">
        <v>419</v>
      </c>
      <c r="G490" s="158">
        <v>-0.8</v>
      </c>
      <c r="H490" s="154">
        <v>284.8</v>
      </c>
      <c r="I490" s="155">
        <f t="shared" si="9"/>
        <v>1.4525731840000002</v>
      </c>
      <c r="J490" s="235"/>
      <c r="K490" s="5" t="s">
        <v>993</v>
      </c>
      <c r="L490" s="159"/>
    </row>
    <row r="491" spans="1:12">
      <c r="A491" s="152" t="s">
        <v>332</v>
      </c>
      <c r="B491" s="157"/>
      <c r="D491" s="152" t="s">
        <v>414</v>
      </c>
      <c r="F491" s="152" t="s">
        <v>419</v>
      </c>
      <c r="G491" s="158">
        <v>-0.5</v>
      </c>
      <c r="H491" s="154">
        <v>285.8</v>
      </c>
      <c r="I491" s="155">
        <f t="shared" si="9"/>
        <v>0.90111962499999998</v>
      </c>
      <c r="J491" s="235"/>
      <c r="K491" s="5" t="s">
        <v>993</v>
      </c>
      <c r="L491" s="159"/>
    </row>
    <row r="492" spans="1:12">
      <c r="A492" s="152" t="s">
        <v>332</v>
      </c>
      <c r="B492" s="157"/>
      <c r="D492" s="152" t="s">
        <v>414</v>
      </c>
      <c r="F492" s="152" t="s">
        <v>419</v>
      </c>
      <c r="G492" s="158">
        <v>-0.2</v>
      </c>
      <c r="H492" s="154">
        <v>276</v>
      </c>
      <c r="I492" s="155">
        <f t="shared" si="9"/>
        <v>0.35777245600000002</v>
      </c>
      <c r="J492" s="235"/>
      <c r="K492" s="5" t="s">
        <v>993</v>
      </c>
      <c r="L492" s="159"/>
    </row>
    <row r="493" spans="1:12">
      <c r="A493" s="152" t="s">
        <v>332</v>
      </c>
      <c r="B493" s="157"/>
      <c r="D493" s="152" t="s">
        <v>414</v>
      </c>
      <c r="F493" s="152" t="s">
        <v>419</v>
      </c>
      <c r="G493" s="158">
        <v>-0.7</v>
      </c>
      <c r="H493" s="154">
        <v>287.10000000000002</v>
      </c>
      <c r="I493" s="155">
        <f t="shared" si="9"/>
        <v>1.267849051</v>
      </c>
      <c r="J493" s="235"/>
      <c r="K493" s="5" t="s">
        <v>993</v>
      </c>
      <c r="L493" s="159"/>
    </row>
    <row r="494" spans="1:12">
      <c r="A494" s="152" t="s">
        <v>332</v>
      </c>
      <c r="B494" s="157"/>
      <c r="D494" s="152" t="s">
        <v>414</v>
      </c>
      <c r="F494" s="152" t="s">
        <v>419</v>
      </c>
      <c r="G494" s="158">
        <v>-0.8</v>
      </c>
      <c r="H494" s="154">
        <v>275.39999999999998</v>
      </c>
      <c r="I494" s="155">
        <f t="shared" si="9"/>
        <v>1.4525731840000002</v>
      </c>
      <c r="J494" s="235"/>
      <c r="K494" s="5" t="s">
        <v>993</v>
      </c>
      <c r="L494" s="159"/>
    </row>
    <row r="495" spans="1:12">
      <c r="A495" s="152" t="s">
        <v>332</v>
      </c>
      <c r="B495" s="157"/>
      <c r="D495" s="152" t="s">
        <v>414</v>
      </c>
      <c r="F495" s="152" t="s">
        <v>419</v>
      </c>
      <c r="G495" s="158">
        <v>-0.5</v>
      </c>
      <c r="H495" s="154">
        <v>286.89999999999998</v>
      </c>
      <c r="I495" s="155">
        <f t="shared" si="9"/>
        <v>0.90111962499999998</v>
      </c>
      <c r="J495" s="235"/>
      <c r="K495" s="5" t="s">
        <v>993</v>
      </c>
      <c r="L495" s="159"/>
    </row>
    <row r="496" spans="1:12">
      <c r="A496" s="152" t="s">
        <v>332</v>
      </c>
      <c r="B496" s="157"/>
      <c r="D496" s="152" t="s">
        <v>414</v>
      </c>
      <c r="F496" s="152" t="s">
        <v>419</v>
      </c>
      <c r="G496" s="158">
        <v>-0.8</v>
      </c>
      <c r="H496" s="154">
        <v>267.10000000000002</v>
      </c>
      <c r="I496" s="155">
        <f t="shared" si="9"/>
        <v>1.4525731840000002</v>
      </c>
      <c r="J496" s="235"/>
      <c r="K496" s="5" t="s">
        <v>993</v>
      </c>
      <c r="L496" s="159"/>
    </row>
    <row r="497" spans="1:12">
      <c r="A497" s="152" t="s">
        <v>332</v>
      </c>
      <c r="B497" s="157"/>
      <c r="D497" s="152" t="s">
        <v>414</v>
      </c>
      <c r="F497" s="152" t="s">
        <v>419</v>
      </c>
      <c r="G497" s="158">
        <v>-0.4</v>
      </c>
      <c r="H497" s="154">
        <v>288.60000000000002</v>
      </c>
      <c r="I497" s="155">
        <f t="shared" si="9"/>
        <v>0.71910764800000004</v>
      </c>
      <c r="J497" s="235"/>
      <c r="K497" s="5" t="s">
        <v>993</v>
      </c>
      <c r="L497" s="159"/>
    </row>
    <row r="498" spans="1:12">
      <c r="A498" s="152" t="s">
        <v>332</v>
      </c>
      <c r="B498" s="157"/>
      <c r="D498" s="152" t="s">
        <v>414</v>
      </c>
      <c r="F498" s="152" t="s">
        <v>419</v>
      </c>
      <c r="G498" s="158">
        <v>-0.6</v>
      </c>
      <c r="H498" s="154">
        <v>279.7</v>
      </c>
      <c r="I498" s="155">
        <f t="shared" si="9"/>
        <v>1.0840323119999999</v>
      </c>
      <c r="J498" s="235"/>
      <c r="K498" s="5" t="s">
        <v>993</v>
      </c>
      <c r="L498" s="159"/>
    </row>
    <row r="499" spans="1:12">
      <c r="A499" s="152" t="s">
        <v>332</v>
      </c>
      <c r="B499" s="157"/>
      <c r="D499" s="152" t="s">
        <v>414</v>
      </c>
      <c r="F499" s="152" t="s">
        <v>419</v>
      </c>
      <c r="G499" s="158">
        <v>-0.8</v>
      </c>
      <c r="H499" s="154">
        <v>285.8</v>
      </c>
      <c r="I499" s="155">
        <f t="shared" si="9"/>
        <v>1.4525731840000002</v>
      </c>
      <c r="J499" s="235"/>
      <c r="K499" s="5" t="s">
        <v>993</v>
      </c>
      <c r="L499" s="159"/>
    </row>
    <row r="500" spans="1:12">
      <c r="A500" s="152" t="s">
        <v>332</v>
      </c>
      <c r="B500" s="157" t="s">
        <v>466</v>
      </c>
      <c r="C500" s="152" t="s">
        <v>431</v>
      </c>
      <c r="D500" s="152" t="s">
        <v>414</v>
      </c>
      <c r="E500" s="152" t="s">
        <v>408</v>
      </c>
      <c r="F500" s="152" t="s">
        <v>409</v>
      </c>
      <c r="G500" s="158">
        <v>-0.5</v>
      </c>
      <c r="H500" s="154">
        <v>155.4</v>
      </c>
      <c r="I500" s="155">
        <f t="shared" si="9"/>
        <v>0.90111962499999998</v>
      </c>
      <c r="J500" s="235"/>
      <c r="K500" s="5" t="s">
        <v>993</v>
      </c>
      <c r="L500" s="159"/>
    </row>
    <row r="501" spans="1:12">
      <c r="A501" s="152" t="s">
        <v>332</v>
      </c>
      <c r="B501" s="157"/>
      <c r="D501" s="152" t="s">
        <v>414</v>
      </c>
      <c r="F501" s="152" t="s">
        <v>409</v>
      </c>
      <c r="G501" s="158">
        <v>-0.6</v>
      </c>
      <c r="H501" s="154">
        <v>149.69999999999999</v>
      </c>
      <c r="I501" s="155">
        <f t="shared" si="9"/>
        <v>1.0840323119999999</v>
      </c>
      <c r="J501" s="235"/>
      <c r="K501" s="5" t="s">
        <v>993</v>
      </c>
      <c r="L501" s="159"/>
    </row>
    <row r="502" spans="1:12">
      <c r="A502" s="152" t="s">
        <v>332</v>
      </c>
      <c r="B502" s="157"/>
      <c r="D502" s="152" t="s">
        <v>414</v>
      </c>
      <c r="F502" s="152" t="s">
        <v>409</v>
      </c>
      <c r="G502" s="158">
        <v>-0.3</v>
      </c>
      <c r="H502" s="154">
        <v>157.80000000000001</v>
      </c>
      <c r="I502" s="155">
        <f t="shared" si="9"/>
        <v>0.53799303900000006</v>
      </c>
      <c r="J502" s="235"/>
      <c r="K502" s="5" t="s">
        <v>993</v>
      </c>
      <c r="L502" s="159"/>
    </row>
    <row r="503" spans="1:12">
      <c r="A503" s="152" t="s">
        <v>332</v>
      </c>
      <c r="B503" s="157"/>
      <c r="D503" s="152" t="s">
        <v>414</v>
      </c>
      <c r="F503" s="152" t="s">
        <v>409</v>
      </c>
      <c r="G503" s="158">
        <v>-0.5</v>
      </c>
      <c r="H503" s="154">
        <v>138.69999999999999</v>
      </c>
      <c r="I503" s="155">
        <f t="shared" si="9"/>
        <v>0.90111962499999998</v>
      </c>
      <c r="J503" s="235"/>
      <c r="K503" s="5" t="s">
        <v>993</v>
      </c>
      <c r="L503" s="159"/>
    </row>
    <row r="504" spans="1:12">
      <c r="A504" s="152" t="s">
        <v>332</v>
      </c>
      <c r="B504" s="157"/>
      <c r="D504" s="152" t="s">
        <v>414</v>
      </c>
      <c r="F504" s="152" t="s">
        <v>409</v>
      </c>
      <c r="G504" s="158">
        <v>-0.6</v>
      </c>
      <c r="H504" s="154">
        <v>171.3</v>
      </c>
      <c r="I504" s="155">
        <f t="shared" si="9"/>
        <v>1.0840323119999999</v>
      </c>
      <c r="J504" s="235"/>
      <c r="K504" s="5" t="s">
        <v>993</v>
      </c>
      <c r="L504" s="159"/>
    </row>
    <row r="505" spans="1:12">
      <c r="A505" s="152" t="s">
        <v>332</v>
      </c>
      <c r="B505" s="157"/>
      <c r="D505" s="152" t="s">
        <v>414</v>
      </c>
      <c r="F505" s="152" t="s">
        <v>409</v>
      </c>
      <c r="G505" s="158">
        <v>-0.5</v>
      </c>
      <c r="H505" s="154">
        <v>167.6</v>
      </c>
      <c r="I505" s="155">
        <f t="shared" si="9"/>
        <v>0.90111962499999998</v>
      </c>
      <c r="J505" s="235"/>
      <c r="K505" s="5" t="s">
        <v>993</v>
      </c>
      <c r="L505" s="159"/>
    </row>
    <row r="506" spans="1:12">
      <c r="A506" s="152" t="s">
        <v>332</v>
      </c>
      <c r="B506" s="157"/>
      <c r="D506" s="152" t="s">
        <v>414</v>
      </c>
      <c r="F506" s="152" t="s">
        <v>409</v>
      </c>
      <c r="G506" s="158">
        <v>-0.7</v>
      </c>
      <c r="H506" s="154">
        <v>177.3</v>
      </c>
      <c r="I506" s="155">
        <f t="shared" si="9"/>
        <v>1.267849051</v>
      </c>
      <c r="J506" s="235"/>
      <c r="K506" s="5" t="s">
        <v>993</v>
      </c>
      <c r="L506" s="159"/>
    </row>
    <row r="507" spans="1:12">
      <c r="A507" s="152" t="s">
        <v>332</v>
      </c>
      <c r="B507" s="157"/>
      <c r="D507" s="152" t="s">
        <v>414</v>
      </c>
      <c r="F507" s="152" t="s">
        <v>409</v>
      </c>
      <c r="G507" s="158">
        <v>-0.6</v>
      </c>
      <c r="H507" s="154">
        <v>181.7</v>
      </c>
      <c r="I507" s="155">
        <f t="shared" si="9"/>
        <v>1.0840323119999999</v>
      </c>
      <c r="J507" s="235"/>
      <c r="K507" s="5" t="s">
        <v>993</v>
      </c>
      <c r="L507" s="159"/>
    </row>
    <row r="508" spans="1:12">
      <c r="A508" s="152" t="s">
        <v>332</v>
      </c>
      <c r="B508" s="157"/>
      <c r="C508" s="152" t="s">
        <v>433</v>
      </c>
      <c r="D508" s="152" t="s">
        <v>414</v>
      </c>
      <c r="E508" s="152" t="s">
        <v>408</v>
      </c>
      <c r="F508" s="152" t="s">
        <v>415</v>
      </c>
      <c r="G508" s="158">
        <v>-0.6</v>
      </c>
      <c r="H508" s="154">
        <v>200.3</v>
      </c>
      <c r="I508" s="155">
        <f t="shared" si="9"/>
        <v>1.0840323119999999</v>
      </c>
      <c r="J508" s="235"/>
      <c r="K508" s="5" t="s">
        <v>993</v>
      </c>
      <c r="L508" s="159"/>
    </row>
    <row r="509" spans="1:12">
      <c r="A509" s="152" t="s">
        <v>332</v>
      </c>
      <c r="B509" s="157"/>
      <c r="D509" s="152" t="s">
        <v>414</v>
      </c>
      <c r="F509" s="152" t="s">
        <v>415</v>
      </c>
      <c r="G509" s="158">
        <v>-0.8</v>
      </c>
      <c r="H509" s="154">
        <v>191.1</v>
      </c>
      <c r="I509" s="155">
        <f t="shared" si="9"/>
        <v>1.4525731840000002</v>
      </c>
      <c r="J509" s="235"/>
      <c r="K509" s="5" t="s">
        <v>993</v>
      </c>
      <c r="L509" s="159"/>
    </row>
    <row r="510" spans="1:12">
      <c r="A510" s="152" t="s">
        <v>332</v>
      </c>
      <c r="B510" s="157"/>
      <c r="D510" s="152" t="s">
        <v>414</v>
      </c>
      <c r="F510" s="152" t="s">
        <v>415</v>
      </c>
      <c r="G510" s="158">
        <v>-0.3</v>
      </c>
      <c r="H510" s="154">
        <v>205.9</v>
      </c>
      <c r="I510" s="155">
        <f t="shared" si="9"/>
        <v>0.53799303900000006</v>
      </c>
      <c r="J510" s="235"/>
      <c r="K510" s="5" t="s">
        <v>993</v>
      </c>
      <c r="L510" s="159"/>
    </row>
    <row r="511" spans="1:12">
      <c r="A511" s="152" t="s">
        <v>332</v>
      </c>
      <c r="B511" s="157"/>
      <c r="D511" s="152" t="s">
        <v>414</v>
      </c>
      <c r="F511" s="152" t="s">
        <v>415</v>
      </c>
      <c r="G511" s="158">
        <v>-0.5</v>
      </c>
      <c r="H511" s="154">
        <v>215.7</v>
      </c>
      <c r="I511" s="155">
        <f t="shared" si="9"/>
        <v>0.90111962499999998</v>
      </c>
      <c r="J511" s="235"/>
      <c r="K511" s="5" t="s">
        <v>993</v>
      </c>
      <c r="L511" s="159"/>
    </row>
    <row r="512" spans="1:12">
      <c r="A512" s="152" t="s">
        <v>332</v>
      </c>
      <c r="B512" s="157"/>
      <c r="D512" s="152" t="s">
        <v>414</v>
      </c>
      <c r="F512" s="152" t="s">
        <v>415</v>
      </c>
      <c r="G512" s="158">
        <v>-0.6</v>
      </c>
      <c r="H512" s="154">
        <v>204.2</v>
      </c>
      <c r="I512" s="155">
        <f t="shared" si="9"/>
        <v>1.0840323119999999</v>
      </c>
      <c r="J512" s="235"/>
      <c r="K512" s="5" t="s">
        <v>993</v>
      </c>
      <c r="L512" s="159"/>
    </row>
    <row r="513" spans="1:12">
      <c r="A513" s="152" t="s">
        <v>332</v>
      </c>
      <c r="B513" s="157"/>
      <c r="D513" s="152" t="s">
        <v>414</v>
      </c>
      <c r="F513" s="152" t="s">
        <v>415</v>
      </c>
      <c r="G513" s="158">
        <v>-0.8</v>
      </c>
      <c r="H513" s="154">
        <v>203.5</v>
      </c>
      <c r="I513" s="155">
        <f t="shared" si="9"/>
        <v>1.4525731840000002</v>
      </c>
      <c r="J513" s="235"/>
      <c r="K513" s="5" t="s">
        <v>993</v>
      </c>
      <c r="L513" s="159"/>
    </row>
    <row r="514" spans="1:12">
      <c r="A514" s="152" t="s">
        <v>332</v>
      </c>
      <c r="B514" s="157"/>
      <c r="D514" s="152" t="s">
        <v>414</v>
      </c>
      <c r="F514" s="152" t="s">
        <v>415</v>
      </c>
      <c r="G514" s="158">
        <v>-0.7</v>
      </c>
      <c r="H514" s="154">
        <v>190.5</v>
      </c>
      <c r="I514" s="155">
        <f t="shared" si="9"/>
        <v>1.267849051</v>
      </c>
      <c r="J514" s="235"/>
      <c r="K514" s="5" t="s">
        <v>993</v>
      </c>
      <c r="L514" s="159"/>
    </row>
    <row r="515" spans="1:12">
      <c r="A515" s="152" t="s">
        <v>332</v>
      </c>
      <c r="B515" s="157"/>
      <c r="D515" s="152" t="s">
        <v>414</v>
      </c>
      <c r="F515" s="152" t="s">
        <v>415</v>
      </c>
      <c r="G515" s="158">
        <v>-4.7</v>
      </c>
      <c r="H515" s="154">
        <v>220.3</v>
      </c>
      <c r="I515" s="155">
        <f t="shared" si="9"/>
        <v>9.4002074110000002</v>
      </c>
      <c r="J515" s="235"/>
      <c r="K515" s="5" t="s">
        <v>993</v>
      </c>
      <c r="L515" s="159"/>
    </row>
    <row r="516" spans="1:12">
      <c r="A516" s="152" t="s">
        <v>332</v>
      </c>
      <c r="B516" s="157" t="s">
        <v>467</v>
      </c>
      <c r="C516" s="152" t="s">
        <v>431</v>
      </c>
      <c r="D516" s="152" t="s">
        <v>414</v>
      </c>
      <c r="E516" s="152" t="s">
        <v>408</v>
      </c>
      <c r="F516" s="152" t="s">
        <v>415</v>
      </c>
      <c r="G516" s="158">
        <v>-1.5</v>
      </c>
      <c r="H516" s="154">
        <v>262.10000000000002</v>
      </c>
      <c r="I516" s="155">
        <f t="shared" si="9"/>
        <v>2.7713298750000002</v>
      </c>
      <c r="J516" s="235"/>
      <c r="K516" s="5" t="s">
        <v>993</v>
      </c>
      <c r="L516" s="159"/>
    </row>
    <row r="517" spans="1:12">
      <c r="A517" s="152" t="s">
        <v>332</v>
      </c>
      <c r="B517" s="157"/>
      <c r="D517" s="152" t="s">
        <v>414</v>
      </c>
      <c r="F517" s="152" t="s">
        <v>415</v>
      </c>
      <c r="G517" s="158">
        <v>-0.7</v>
      </c>
      <c r="H517" s="154">
        <v>235.2</v>
      </c>
      <c r="I517" s="155">
        <f t="shared" ref="I517:I580" si="10">-(1.78*G517-(0.0442*G517^2)+(0.000557*G517^3))</f>
        <v>1.267849051</v>
      </c>
      <c r="J517" s="235"/>
      <c r="K517" s="5" t="s">
        <v>993</v>
      </c>
      <c r="L517" s="159"/>
    </row>
    <row r="518" spans="1:12">
      <c r="A518" s="152" t="s">
        <v>332</v>
      </c>
      <c r="B518" s="157"/>
      <c r="D518" s="152" t="s">
        <v>414</v>
      </c>
      <c r="F518" s="152" t="s">
        <v>415</v>
      </c>
      <c r="G518" s="158">
        <v>-0.3</v>
      </c>
      <c r="H518" s="154">
        <v>225.1</v>
      </c>
      <c r="I518" s="155">
        <f t="shared" si="10"/>
        <v>0.53799303900000006</v>
      </c>
      <c r="J518" s="235"/>
      <c r="K518" s="5" t="s">
        <v>993</v>
      </c>
      <c r="L518" s="159"/>
    </row>
    <row r="519" spans="1:12">
      <c r="A519" s="152" t="s">
        <v>332</v>
      </c>
      <c r="B519" s="157"/>
      <c r="D519" s="152" t="s">
        <v>414</v>
      </c>
      <c r="F519" s="152" t="s">
        <v>415</v>
      </c>
      <c r="G519" s="158">
        <v>-0.7</v>
      </c>
      <c r="H519" s="154">
        <v>237.6</v>
      </c>
      <c r="I519" s="155">
        <f t="shared" si="10"/>
        <v>1.267849051</v>
      </c>
      <c r="J519" s="235"/>
      <c r="K519" s="5" t="s">
        <v>993</v>
      </c>
      <c r="L519" s="159"/>
    </row>
    <row r="520" spans="1:12">
      <c r="A520" s="152" t="s">
        <v>332</v>
      </c>
      <c r="B520" s="157"/>
      <c r="D520" s="152" t="s">
        <v>414</v>
      </c>
      <c r="F520" s="152" t="s">
        <v>415</v>
      </c>
      <c r="G520" s="158">
        <v>-0.5</v>
      </c>
      <c r="H520" s="154">
        <v>235.2</v>
      </c>
      <c r="I520" s="155">
        <f t="shared" si="10"/>
        <v>0.90111962499999998</v>
      </c>
      <c r="J520" s="235"/>
      <c r="K520" s="5" t="s">
        <v>993</v>
      </c>
      <c r="L520" s="159"/>
    </row>
    <row r="521" spans="1:12">
      <c r="A521" s="152" t="s">
        <v>332</v>
      </c>
      <c r="B521" s="157"/>
      <c r="D521" s="152" t="s">
        <v>414</v>
      </c>
      <c r="F521" s="152" t="s">
        <v>415</v>
      </c>
      <c r="G521" s="158">
        <v>-0.6</v>
      </c>
      <c r="H521" s="154">
        <v>263.7</v>
      </c>
      <c r="I521" s="155">
        <f t="shared" si="10"/>
        <v>1.0840323119999999</v>
      </c>
      <c r="J521" s="235"/>
      <c r="K521" s="5" t="s">
        <v>993</v>
      </c>
      <c r="L521" s="159"/>
    </row>
    <row r="522" spans="1:12">
      <c r="A522" s="152" t="s">
        <v>332</v>
      </c>
      <c r="B522" s="157"/>
      <c r="D522" s="152" t="s">
        <v>414</v>
      </c>
      <c r="F522" s="152" t="s">
        <v>415</v>
      </c>
      <c r="G522" s="158">
        <v>-0.8</v>
      </c>
      <c r="H522" s="154">
        <v>245.7</v>
      </c>
      <c r="I522" s="155">
        <f t="shared" si="10"/>
        <v>1.4525731840000002</v>
      </c>
      <c r="J522" s="235"/>
      <c r="K522" s="5" t="s">
        <v>993</v>
      </c>
      <c r="L522" s="159"/>
    </row>
    <row r="523" spans="1:12">
      <c r="A523" s="152" t="s">
        <v>332</v>
      </c>
      <c r="B523" s="157"/>
      <c r="D523" s="152" t="s">
        <v>414</v>
      </c>
      <c r="F523" s="152" t="s">
        <v>415</v>
      </c>
      <c r="G523" s="158">
        <v>-0.1</v>
      </c>
      <c r="H523" s="154">
        <v>252.8</v>
      </c>
      <c r="I523" s="155">
        <f t="shared" si="10"/>
        <v>0.17844255700000003</v>
      </c>
      <c r="J523" s="235"/>
      <c r="K523" s="5" t="s">
        <v>993</v>
      </c>
      <c r="L523" s="159"/>
    </row>
    <row r="524" spans="1:12">
      <c r="A524" s="152" t="s">
        <v>332</v>
      </c>
      <c r="B524" s="157"/>
      <c r="D524" s="152" t="s">
        <v>414</v>
      </c>
      <c r="F524" s="152" t="s">
        <v>415</v>
      </c>
      <c r="G524" s="158">
        <v>-0.3</v>
      </c>
      <c r="H524" s="154">
        <v>266.10000000000002</v>
      </c>
      <c r="I524" s="155">
        <f t="shared" si="10"/>
        <v>0.53799303900000006</v>
      </c>
      <c r="J524" s="235"/>
      <c r="K524" s="5" t="s">
        <v>993</v>
      </c>
      <c r="L524" s="159"/>
    </row>
    <row r="525" spans="1:12">
      <c r="A525" s="152" t="s">
        <v>332</v>
      </c>
      <c r="B525" s="157"/>
      <c r="D525" s="152" t="s">
        <v>414</v>
      </c>
      <c r="F525" s="152" t="s">
        <v>415</v>
      </c>
      <c r="G525" s="158">
        <v>-0.5</v>
      </c>
      <c r="H525" s="154">
        <v>266.89999999999998</v>
      </c>
      <c r="I525" s="155">
        <f t="shared" si="10"/>
        <v>0.90111962499999998</v>
      </c>
      <c r="J525" s="235"/>
      <c r="K525" s="5" t="s">
        <v>993</v>
      </c>
      <c r="L525" s="159"/>
    </row>
    <row r="526" spans="1:12">
      <c r="A526" s="152" t="s">
        <v>332</v>
      </c>
      <c r="B526" s="157"/>
      <c r="D526" s="152" t="s">
        <v>414</v>
      </c>
      <c r="F526" s="152" t="s">
        <v>415</v>
      </c>
      <c r="G526" s="158">
        <v>-0.7</v>
      </c>
      <c r="H526" s="154">
        <v>234.4</v>
      </c>
      <c r="I526" s="155">
        <f t="shared" si="10"/>
        <v>1.267849051</v>
      </c>
      <c r="J526" s="235"/>
      <c r="K526" s="5" t="s">
        <v>993</v>
      </c>
      <c r="L526" s="159"/>
    </row>
    <row r="527" spans="1:12">
      <c r="A527" s="152" t="s">
        <v>332</v>
      </c>
      <c r="B527" s="157"/>
      <c r="D527" s="152" t="s">
        <v>414</v>
      </c>
      <c r="F527" s="152" t="s">
        <v>415</v>
      </c>
      <c r="G527" s="158">
        <v>-0.8</v>
      </c>
      <c r="H527" s="154">
        <v>239.2</v>
      </c>
      <c r="I527" s="155">
        <f t="shared" si="10"/>
        <v>1.4525731840000002</v>
      </c>
      <c r="J527" s="235"/>
      <c r="K527" s="5" t="s">
        <v>993</v>
      </c>
      <c r="L527" s="159"/>
    </row>
    <row r="528" spans="1:12">
      <c r="A528" s="152" t="s">
        <v>332</v>
      </c>
      <c r="B528" s="157"/>
      <c r="D528" s="152" t="s">
        <v>414</v>
      </c>
      <c r="F528" s="152" t="s">
        <v>415</v>
      </c>
      <c r="G528" s="158">
        <v>-0.3</v>
      </c>
      <c r="H528" s="154">
        <v>229.5</v>
      </c>
      <c r="I528" s="155">
        <f t="shared" si="10"/>
        <v>0.53799303900000006</v>
      </c>
      <c r="J528" s="235"/>
      <c r="K528" s="5" t="s">
        <v>993</v>
      </c>
      <c r="L528" s="159"/>
    </row>
    <row r="529" spans="1:12">
      <c r="A529" s="152" t="s">
        <v>332</v>
      </c>
      <c r="B529" s="157"/>
      <c r="D529" s="152" t="s">
        <v>414</v>
      </c>
      <c r="F529" s="152" t="s">
        <v>415</v>
      </c>
      <c r="G529" s="158">
        <v>-0.6</v>
      </c>
      <c r="H529" s="154">
        <v>231.2</v>
      </c>
      <c r="I529" s="155">
        <f t="shared" si="10"/>
        <v>1.0840323119999999</v>
      </c>
      <c r="J529" s="235"/>
      <c r="K529" s="5" t="s">
        <v>993</v>
      </c>
      <c r="L529" s="159"/>
    </row>
    <row r="530" spans="1:12">
      <c r="A530" s="152" t="s">
        <v>332</v>
      </c>
      <c r="B530" s="157"/>
      <c r="D530" s="152" t="s">
        <v>414</v>
      </c>
      <c r="F530" s="152" t="s">
        <v>415</v>
      </c>
      <c r="G530" s="158">
        <v>-0.2</v>
      </c>
      <c r="H530" s="154">
        <v>238.7</v>
      </c>
      <c r="I530" s="155">
        <f t="shared" si="10"/>
        <v>0.35777245600000002</v>
      </c>
      <c r="J530" s="235"/>
      <c r="K530" s="5" t="s">
        <v>993</v>
      </c>
      <c r="L530" s="159"/>
    </row>
    <row r="531" spans="1:12">
      <c r="A531" s="152" t="s">
        <v>332</v>
      </c>
      <c r="B531" s="157"/>
      <c r="D531" s="152" t="s">
        <v>414</v>
      </c>
      <c r="F531" s="152" t="s">
        <v>415</v>
      </c>
      <c r="G531" s="158">
        <v>-0.1</v>
      </c>
      <c r="H531" s="154">
        <v>233.8</v>
      </c>
      <c r="I531" s="155">
        <f t="shared" si="10"/>
        <v>0.17844255700000003</v>
      </c>
      <c r="J531" s="235"/>
      <c r="K531" s="5" t="s">
        <v>993</v>
      </c>
      <c r="L531" s="159"/>
    </row>
    <row r="532" spans="1:12">
      <c r="A532" s="152" t="s">
        <v>332</v>
      </c>
      <c r="B532" s="157"/>
      <c r="D532" s="152" t="s">
        <v>414</v>
      </c>
      <c r="F532" s="152" t="s">
        <v>415</v>
      </c>
      <c r="G532" s="158">
        <v>-0.7</v>
      </c>
      <c r="H532" s="154">
        <v>235.2</v>
      </c>
      <c r="I532" s="155">
        <f t="shared" si="10"/>
        <v>1.267849051</v>
      </c>
      <c r="J532" s="235"/>
      <c r="K532" s="5" t="s">
        <v>993</v>
      </c>
      <c r="L532" s="159"/>
    </row>
    <row r="533" spans="1:12">
      <c r="A533" s="152" t="s">
        <v>332</v>
      </c>
      <c r="B533" s="157"/>
      <c r="D533" s="152" t="s">
        <v>414</v>
      </c>
      <c r="F533" s="152" t="s">
        <v>415</v>
      </c>
      <c r="G533" s="158">
        <v>-0.5</v>
      </c>
      <c r="H533" s="154">
        <v>276.2</v>
      </c>
      <c r="I533" s="155">
        <f t="shared" si="10"/>
        <v>0.90111962499999998</v>
      </c>
      <c r="J533" s="235"/>
      <c r="K533" s="5" t="s">
        <v>993</v>
      </c>
      <c r="L533" s="159"/>
    </row>
    <row r="534" spans="1:12">
      <c r="A534" s="152" t="s">
        <v>332</v>
      </c>
      <c r="B534" s="157" t="s">
        <v>468</v>
      </c>
      <c r="C534" s="152" t="s">
        <v>431</v>
      </c>
      <c r="D534" s="152" t="s">
        <v>414</v>
      </c>
      <c r="E534" s="152" t="s">
        <v>408</v>
      </c>
      <c r="F534" s="152" t="s">
        <v>419</v>
      </c>
      <c r="G534" s="158">
        <v>-4.7</v>
      </c>
      <c r="H534" s="154">
        <v>272.10000000000002</v>
      </c>
      <c r="I534" s="155">
        <f t="shared" si="10"/>
        <v>9.4002074110000002</v>
      </c>
      <c r="J534" s="235"/>
      <c r="K534" s="5" t="s">
        <v>993</v>
      </c>
      <c r="L534" s="159"/>
    </row>
    <row r="535" spans="1:12">
      <c r="A535" s="152" t="s">
        <v>332</v>
      </c>
      <c r="B535" s="157"/>
      <c r="D535" s="152" t="s">
        <v>414</v>
      </c>
      <c r="F535" s="152" t="s">
        <v>419</v>
      </c>
      <c r="G535" s="158">
        <v>-2.1</v>
      </c>
      <c r="H535" s="154">
        <v>279.2</v>
      </c>
      <c r="I535" s="155">
        <f t="shared" si="10"/>
        <v>3.9380803770000004</v>
      </c>
      <c r="J535" s="235"/>
      <c r="K535" s="5" t="s">
        <v>993</v>
      </c>
      <c r="L535" s="159"/>
    </row>
    <row r="536" spans="1:12">
      <c r="A536" s="152" t="s">
        <v>332</v>
      </c>
      <c r="B536" s="157"/>
      <c r="D536" s="152" t="s">
        <v>414</v>
      </c>
      <c r="F536" s="152" t="s">
        <v>419</v>
      </c>
      <c r="G536" s="158">
        <v>-3.5</v>
      </c>
      <c r="H536" s="154">
        <v>288.5</v>
      </c>
      <c r="I536" s="155">
        <f t="shared" si="10"/>
        <v>6.7953313750000008</v>
      </c>
      <c r="J536" s="235"/>
      <c r="K536" s="5" t="s">
        <v>993</v>
      </c>
      <c r="L536" s="159"/>
    </row>
    <row r="537" spans="1:12">
      <c r="A537" s="152" t="s">
        <v>332</v>
      </c>
      <c r="B537" s="157"/>
      <c r="D537" s="152" t="s">
        <v>414</v>
      </c>
      <c r="F537" s="152" t="s">
        <v>419</v>
      </c>
      <c r="G537" s="158">
        <v>-1.7</v>
      </c>
      <c r="H537" s="154">
        <v>256.8</v>
      </c>
      <c r="I537" s="155">
        <f t="shared" si="10"/>
        <v>3.1564745409999997</v>
      </c>
      <c r="J537" s="235"/>
      <c r="K537" s="5" t="s">
        <v>993</v>
      </c>
      <c r="L537" s="159"/>
    </row>
    <row r="538" spans="1:12">
      <c r="A538" s="152" t="s">
        <v>332</v>
      </c>
      <c r="B538" s="157"/>
      <c r="D538" s="152" t="s">
        <v>414</v>
      </c>
      <c r="F538" s="152" t="s">
        <v>419</v>
      </c>
      <c r="G538" s="158">
        <v>-2</v>
      </c>
      <c r="H538" s="154">
        <v>280.3</v>
      </c>
      <c r="I538" s="155">
        <f t="shared" si="10"/>
        <v>3.7412559999999999</v>
      </c>
      <c r="J538" s="235"/>
      <c r="K538" s="5" t="s">
        <v>993</v>
      </c>
      <c r="L538" s="159"/>
    </row>
    <row r="539" spans="1:12">
      <c r="A539" s="152" t="s">
        <v>332</v>
      </c>
      <c r="B539" s="157"/>
      <c r="D539" s="152" t="s">
        <v>414</v>
      </c>
      <c r="F539" s="152" t="s">
        <v>419</v>
      </c>
      <c r="G539" s="158">
        <v>-0.9</v>
      </c>
      <c r="H539" s="154">
        <v>288.89999999999998</v>
      </c>
      <c r="I539" s="155">
        <f t="shared" si="10"/>
        <v>1.6382080530000003</v>
      </c>
      <c r="J539" s="235"/>
      <c r="K539" s="5" t="s">
        <v>993</v>
      </c>
      <c r="L539" s="159"/>
    </row>
    <row r="540" spans="1:12">
      <c r="A540" s="152" t="s">
        <v>332</v>
      </c>
      <c r="B540" s="157"/>
      <c r="D540" s="152" t="s">
        <v>414</v>
      </c>
      <c r="F540" s="152" t="s">
        <v>419</v>
      </c>
      <c r="G540" s="158">
        <v>-1.5</v>
      </c>
      <c r="H540" s="154">
        <v>243.7</v>
      </c>
      <c r="I540" s="155">
        <f t="shared" si="10"/>
        <v>2.7713298750000002</v>
      </c>
      <c r="J540" s="235"/>
      <c r="K540" s="5" t="s">
        <v>993</v>
      </c>
      <c r="L540" s="159"/>
    </row>
    <row r="541" spans="1:12">
      <c r="A541" s="152" t="s">
        <v>332</v>
      </c>
      <c r="B541" s="157"/>
      <c r="D541" s="152" t="s">
        <v>414</v>
      </c>
      <c r="F541" s="152" t="s">
        <v>419</v>
      </c>
      <c r="G541" s="158">
        <v>-4.5</v>
      </c>
      <c r="H541" s="154">
        <v>289.3</v>
      </c>
      <c r="I541" s="155">
        <f t="shared" si="10"/>
        <v>8.9558066249999992</v>
      </c>
      <c r="J541" s="235"/>
      <c r="K541" s="5" t="s">
        <v>993</v>
      </c>
      <c r="L541" s="159"/>
    </row>
    <row r="542" spans="1:12">
      <c r="A542" s="152" t="s">
        <v>332</v>
      </c>
      <c r="B542" s="157"/>
      <c r="D542" s="152" t="s">
        <v>414</v>
      </c>
      <c r="F542" s="152" t="s">
        <v>419</v>
      </c>
      <c r="G542" s="158">
        <v>-2.6</v>
      </c>
      <c r="H542" s="154">
        <v>286.2</v>
      </c>
      <c r="I542" s="155">
        <f t="shared" si="10"/>
        <v>4.9365818319999999</v>
      </c>
      <c r="J542" s="235"/>
      <c r="K542" s="5" t="s">
        <v>993</v>
      </c>
      <c r="L542" s="159"/>
    </row>
    <row r="543" spans="1:12">
      <c r="A543" s="152" t="s">
        <v>332</v>
      </c>
      <c r="B543" s="157"/>
      <c r="D543" s="152" t="s">
        <v>414</v>
      </c>
      <c r="F543" s="152" t="s">
        <v>419</v>
      </c>
      <c r="G543" s="158">
        <v>-0.8</v>
      </c>
      <c r="H543" s="154">
        <v>283.8</v>
      </c>
      <c r="I543" s="155">
        <f t="shared" si="10"/>
        <v>1.4525731840000002</v>
      </c>
      <c r="J543" s="235"/>
      <c r="K543" s="5" t="s">
        <v>993</v>
      </c>
      <c r="L543" s="159"/>
    </row>
    <row r="544" spans="1:12">
      <c r="A544" s="152" t="s">
        <v>332</v>
      </c>
      <c r="B544" s="157" t="s">
        <v>469</v>
      </c>
      <c r="C544" s="152" t="s">
        <v>431</v>
      </c>
      <c r="D544" s="152" t="s">
        <v>414</v>
      </c>
      <c r="E544" s="152" t="s">
        <v>408</v>
      </c>
      <c r="F544" s="152" t="s">
        <v>419</v>
      </c>
      <c r="G544" s="158">
        <v>-2.7</v>
      </c>
      <c r="H544" s="154">
        <v>273.5</v>
      </c>
      <c r="I544" s="155">
        <f t="shared" si="10"/>
        <v>5.1391814310000008</v>
      </c>
      <c r="J544" s="235"/>
      <c r="K544" s="5" t="s">
        <v>993</v>
      </c>
      <c r="L544" s="159"/>
    </row>
    <row r="545" spans="1:12">
      <c r="A545" s="152" t="s">
        <v>332</v>
      </c>
      <c r="B545" s="157"/>
      <c r="D545" s="152" t="s">
        <v>414</v>
      </c>
      <c r="F545" s="152" t="s">
        <v>419</v>
      </c>
      <c r="G545" s="158">
        <v>-4.3</v>
      </c>
      <c r="H545" s="154">
        <v>253.7</v>
      </c>
      <c r="I545" s="155">
        <f t="shared" si="10"/>
        <v>8.5155433990000002</v>
      </c>
      <c r="J545" s="235"/>
      <c r="K545" s="5" t="s">
        <v>993</v>
      </c>
      <c r="L545" s="159"/>
    </row>
    <row r="546" spans="1:12">
      <c r="A546" s="152" t="s">
        <v>332</v>
      </c>
      <c r="B546" s="157"/>
      <c r="D546" s="152" t="s">
        <v>414</v>
      </c>
      <c r="F546" s="152" t="s">
        <v>419</v>
      </c>
      <c r="G546" s="158">
        <v>-2.6</v>
      </c>
      <c r="H546" s="154">
        <v>275.3</v>
      </c>
      <c r="I546" s="155">
        <f t="shared" si="10"/>
        <v>4.9365818319999999</v>
      </c>
      <c r="J546" s="235"/>
      <c r="K546" s="5" t="s">
        <v>993</v>
      </c>
      <c r="L546" s="159"/>
    </row>
    <row r="547" spans="1:12">
      <c r="A547" s="152" t="s">
        <v>332</v>
      </c>
      <c r="B547" s="157"/>
      <c r="D547" s="152" t="s">
        <v>414</v>
      </c>
      <c r="F547" s="152" t="s">
        <v>419</v>
      </c>
      <c r="G547" s="158">
        <v>-0.1</v>
      </c>
      <c r="H547" s="154">
        <v>262.10000000000002</v>
      </c>
      <c r="I547" s="155">
        <f t="shared" si="10"/>
        <v>0.17844255700000003</v>
      </c>
      <c r="J547" s="235"/>
      <c r="K547" s="5" t="s">
        <v>993</v>
      </c>
      <c r="L547" s="159"/>
    </row>
    <row r="548" spans="1:12">
      <c r="A548" s="152" t="s">
        <v>332</v>
      </c>
      <c r="B548" s="157"/>
      <c r="D548" s="152" t="s">
        <v>414</v>
      </c>
      <c r="F548" s="152" t="s">
        <v>419</v>
      </c>
      <c r="G548" s="158">
        <v>-3.6</v>
      </c>
      <c r="H548" s="154">
        <v>299.10000000000002</v>
      </c>
      <c r="I548" s="155">
        <f t="shared" si="10"/>
        <v>7.0068193920000006</v>
      </c>
      <c r="J548" s="235"/>
      <c r="K548" s="5" t="s">
        <v>993</v>
      </c>
      <c r="L548" s="159"/>
    </row>
    <row r="549" spans="1:12">
      <c r="A549" s="152" t="s">
        <v>332</v>
      </c>
      <c r="B549" s="157"/>
      <c r="D549" s="152" t="s">
        <v>414</v>
      </c>
      <c r="F549" s="152" t="s">
        <v>419</v>
      </c>
      <c r="G549" s="158">
        <v>-3.8</v>
      </c>
      <c r="H549" s="154">
        <v>303.8</v>
      </c>
      <c r="I549" s="155">
        <f t="shared" si="10"/>
        <v>7.4328117039999997</v>
      </c>
      <c r="J549" s="235"/>
      <c r="K549" s="5" t="s">
        <v>993</v>
      </c>
      <c r="L549" s="159"/>
    </row>
    <row r="550" spans="1:12">
      <c r="A550" s="152" t="s">
        <v>332</v>
      </c>
      <c r="B550" s="157"/>
      <c r="D550" s="152" t="s">
        <v>414</v>
      </c>
      <c r="F550" s="152" t="s">
        <v>419</v>
      </c>
      <c r="G550" s="158">
        <v>-4.5999999999999996</v>
      </c>
      <c r="H550" s="154">
        <v>247.3</v>
      </c>
      <c r="I550" s="155">
        <f t="shared" si="10"/>
        <v>9.1774881519999987</v>
      </c>
      <c r="J550" s="235"/>
      <c r="K550" s="5" t="s">
        <v>993</v>
      </c>
      <c r="L550" s="159"/>
    </row>
    <row r="551" spans="1:12">
      <c r="A551" s="152" t="s">
        <v>332</v>
      </c>
      <c r="B551" s="157"/>
      <c r="D551" s="152" t="s">
        <v>414</v>
      </c>
      <c r="F551" s="152" t="s">
        <v>419</v>
      </c>
      <c r="G551" s="158">
        <v>-4.7</v>
      </c>
      <c r="H551" s="154">
        <v>289.3</v>
      </c>
      <c r="I551" s="155">
        <f t="shared" si="10"/>
        <v>9.4002074110000002</v>
      </c>
      <c r="J551" s="235"/>
      <c r="K551" s="5" t="s">
        <v>993</v>
      </c>
      <c r="L551" s="159"/>
    </row>
    <row r="552" spans="1:12">
      <c r="A552" s="152" t="s">
        <v>332</v>
      </c>
      <c r="B552" s="157"/>
      <c r="D552" s="152" t="s">
        <v>414</v>
      </c>
      <c r="F552" s="152" t="s">
        <v>419</v>
      </c>
      <c r="G552" s="158">
        <v>-3.4</v>
      </c>
      <c r="H552" s="154">
        <v>299.3</v>
      </c>
      <c r="I552" s="155">
        <f t="shared" si="10"/>
        <v>6.5848443279999991</v>
      </c>
      <c r="J552" s="235"/>
      <c r="K552" s="5" t="s">
        <v>993</v>
      </c>
      <c r="L552" s="159"/>
    </row>
    <row r="553" spans="1:12">
      <c r="A553" s="152" t="s">
        <v>332</v>
      </c>
      <c r="B553" s="157"/>
      <c r="D553" s="152" t="s">
        <v>414</v>
      </c>
      <c r="F553" s="152" t="s">
        <v>419</v>
      </c>
      <c r="G553" s="158">
        <v>-1.5</v>
      </c>
      <c r="H553" s="154">
        <v>273.60000000000002</v>
      </c>
      <c r="I553" s="155">
        <f t="shared" si="10"/>
        <v>2.7713298750000002</v>
      </c>
      <c r="J553" s="235"/>
      <c r="K553" s="5" t="s">
        <v>993</v>
      </c>
      <c r="L553" s="159"/>
    </row>
    <row r="554" spans="1:12">
      <c r="A554" s="152" t="s">
        <v>332</v>
      </c>
      <c r="B554" s="157"/>
      <c r="D554" s="152" t="s">
        <v>414</v>
      </c>
      <c r="F554" s="152" t="s">
        <v>419</v>
      </c>
      <c r="G554" s="158">
        <v>-0.7</v>
      </c>
      <c r="H554" s="154">
        <v>286.5</v>
      </c>
      <c r="I554" s="155">
        <f t="shared" si="10"/>
        <v>1.267849051</v>
      </c>
      <c r="J554" s="235"/>
      <c r="K554" s="5" t="s">
        <v>993</v>
      </c>
      <c r="L554" s="159"/>
    </row>
    <row r="555" spans="1:12">
      <c r="A555" s="152" t="s">
        <v>332</v>
      </c>
      <c r="B555" s="157" t="s">
        <v>470</v>
      </c>
      <c r="C555" s="152" t="s">
        <v>431</v>
      </c>
      <c r="D555" s="152" t="s">
        <v>414</v>
      </c>
      <c r="E555" s="152" t="s">
        <v>408</v>
      </c>
      <c r="F555" s="152" t="s">
        <v>415</v>
      </c>
      <c r="G555" s="158">
        <v>-1.8</v>
      </c>
      <c r="H555" s="154">
        <v>222.3</v>
      </c>
      <c r="I555" s="155">
        <f t="shared" si="10"/>
        <v>3.3504564240000003</v>
      </c>
      <c r="J555" s="235"/>
      <c r="K555" s="5" t="s">
        <v>993</v>
      </c>
      <c r="L555" s="159"/>
    </row>
    <row r="556" spans="1:12">
      <c r="A556" s="152" t="s">
        <v>332</v>
      </c>
      <c r="B556" s="157"/>
      <c r="D556" s="152" t="s">
        <v>414</v>
      </c>
      <c r="F556" s="152" t="s">
        <v>415</v>
      </c>
      <c r="G556" s="158">
        <v>-0.6</v>
      </c>
      <c r="H556" s="154">
        <v>278.10000000000002</v>
      </c>
      <c r="I556" s="155">
        <f t="shared" si="10"/>
        <v>1.0840323119999999</v>
      </c>
      <c r="J556" s="235"/>
      <c r="K556" s="5" t="s">
        <v>993</v>
      </c>
      <c r="L556" s="159"/>
    </row>
    <row r="557" spans="1:12">
      <c r="A557" s="152" t="s">
        <v>332</v>
      </c>
      <c r="B557" s="157"/>
      <c r="D557" s="152" t="s">
        <v>414</v>
      </c>
      <c r="F557" s="152" t="s">
        <v>415</v>
      </c>
      <c r="G557" s="158">
        <v>-1.7</v>
      </c>
      <c r="H557" s="154">
        <v>261.89999999999998</v>
      </c>
      <c r="I557" s="155">
        <f t="shared" si="10"/>
        <v>3.1564745409999997</v>
      </c>
      <c r="J557" s="235"/>
      <c r="K557" s="5" t="s">
        <v>993</v>
      </c>
      <c r="L557" s="159"/>
    </row>
    <row r="558" spans="1:12">
      <c r="A558" s="152" t="s">
        <v>332</v>
      </c>
      <c r="B558" s="157"/>
      <c r="D558" s="152" t="s">
        <v>414</v>
      </c>
      <c r="F558" s="152" t="s">
        <v>415</v>
      </c>
      <c r="G558" s="158">
        <v>-2.1</v>
      </c>
      <c r="H558" s="154">
        <v>252.5</v>
      </c>
      <c r="I558" s="155">
        <f t="shared" si="10"/>
        <v>3.9380803770000004</v>
      </c>
      <c r="J558" s="235"/>
      <c r="K558" s="5" t="s">
        <v>993</v>
      </c>
      <c r="L558" s="159"/>
    </row>
    <row r="559" spans="1:12">
      <c r="A559" s="152" t="s">
        <v>332</v>
      </c>
      <c r="B559" s="157"/>
      <c r="D559" s="152" t="s">
        <v>414</v>
      </c>
      <c r="F559" s="152" t="s">
        <v>415</v>
      </c>
      <c r="G559" s="158">
        <v>-1.2</v>
      </c>
      <c r="H559" s="154">
        <v>243.1</v>
      </c>
      <c r="I559" s="155">
        <f t="shared" si="10"/>
        <v>2.2006104960000004</v>
      </c>
      <c r="J559" s="235"/>
      <c r="K559" s="5" t="s">
        <v>993</v>
      </c>
      <c r="L559" s="159"/>
    </row>
    <row r="560" spans="1:12">
      <c r="A560" s="152" t="s">
        <v>332</v>
      </c>
      <c r="B560" s="157"/>
      <c r="D560" s="152" t="s">
        <v>414</v>
      </c>
      <c r="F560" s="152" t="s">
        <v>415</v>
      </c>
      <c r="G560" s="158">
        <v>-1.4</v>
      </c>
      <c r="H560" s="154">
        <v>223.8</v>
      </c>
      <c r="I560" s="155">
        <f t="shared" si="10"/>
        <v>2.5801604079999998</v>
      </c>
      <c r="J560" s="235"/>
      <c r="K560" s="5" t="s">
        <v>993</v>
      </c>
      <c r="L560" s="159"/>
    </row>
    <row r="561" spans="1:12">
      <c r="A561" s="152" t="s">
        <v>332</v>
      </c>
      <c r="B561" s="157"/>
      <c r="D561" s="152" t="s">
        <v>414</v>
      </c>
      <c r="F561" s="152" t="s">
        <v>415</v>
      </c>
      <c r="G561" s="158">
        <v>-1.5</v>
      </c>
      <c r="H561" s="154">
        <v>243.2</v>
      </c>
      <c r="I561" s="155">
        <f t="shared" si="10"/>
        <v>2.7713298750000002</v>
      </c>
      <c r="J561" s="235"/>
      <c r="K561" s="5" t="s">
        <v>993</v>
      </c>
      <c r="L561" s="159"/>
    </row>
    <row r="562" spans="1:12">
      <c r="A562" s="152" t="s">
        <v>332</v>
      </c>
      <c r="B562" s="157" t="s">
        <v>471</v>
      </c>
      <c r="C562" s="152" t="s">
        <v>431</v>
      </c>
      <c r="D562" s="152" t="s">
        <v>414</v>
      </c>
      <c r="E562" s="152" t="s">
        <v>408</v>
      </c>
      <c r="F562" s="152" t="s">
        <v>415</v>
      </c>
      <c r="G562" s="158">
        <v>-2.2999999999999998</v>
      </c>
      <c r="H562" s="154">
        <v>267.3</v>
      </c>
      <c r="I562" s="155">
        <f t="shared" si="10"/>
        <v>4.334595019</v>
      </c>
      <c r="J562" s="235"/>
      <c r="K562" s="5" t="s">
        <v>993</v>
      </c>
      <c r="L562" s="159"/>
    </row>
    <row r="563" spans="1:12">
      <c r="A563" s="152" t="s">
        <v>332</v>
      </c>
      <c r="B563" s="157"/>
      <c r="D563" s="152" t="s">
        <v>414</v>
      </c>
      <c r="F563" s="152" t="s">
        <v>415</v>
      </c>
      <c r="G563" s="158">
        <v>-0.1</v>
      </c>
      <c r="H563" s="154">
        <v>293.60000000000002</v>
      </c>
      <c r="I563" s="155">
        <f t="shared" si="10"/>
        <v>0.17844255700000003</v>
      </c>
      <c r="J563" s="235"/>
      <c r="K563" s="5" t="s">
        <v>993</v>
      </c>
      <c r="L563" s="159"/>
    </row>
    <row r="564" spans="1:12">
      <c r="A564" s="152" t="s">
        <v>332</v>
      </c>
      <c r="B564" s="157"/>
      <c r="D564" s="152" t="s">
        <v>414</v>
      </c>
      <c r="F564" s="152" t="s">
        <v>415</v>
      </c>
      <c r="G564" s="158">
        <v>-2.4</v>
      </c>
      <c r="H564" s="154">
        <v>267.3</v>
      </c>
      <c r="I564" s="155">
        <f t="shared" si="10"/>
        <v>4.5342919679999998</v>
      </c>
      <c r="J564" s="235"/>
      <c r="K564" s="5" t="s">
        <v>993</v>
      </c>
      <c r="L564" s="159"/>
    </row>
    <row r="565" spans="1:12">
      <c r="A565" s="152" t="s">
        <v>332</v>
      </c>
      <c r="B565" s="157"/>
      <c r="D565" s="152" t="s">
        <v>414</v>
      </c>
      <c r="F565" s="152" t="s">
        <v>415</v>
      </c>
      <c r="G565" s="158">
        <v>-3.1</v>
      </c>
      <c r="H565" s="154">
        <v>299.3</v>
      </c>
      <c r="I565" s="155">
        <f t="shared" si="10"/>
        <v>5.959355587000001</v>
      </c>
      <c r="J565" s="235"/>
      <c r="K565" s="5" t="s">
        <v>993</v>
      </c>
      <c r="L565" s="159"/>
    </row>
    <row r="566" spans="1:12">
      <c r="A566" s="152" t="s">
        <v>332</v>
      </c>
      <c r="B566" s="157"/>
      <c r="D566" s="152" t="s">
        <v>414</v>
      </c>
      <c r="F566" s="152" t="s">
        <v>415</v>
      </c>
      <c r="G566" s="158">
        <v>-3.7</v>
      </c>
      <c r="H566" s="154">
        <v>275.39999999999998</v>
      </c>
      <c r="I566" s="155">
        <f t="shared" si="10"/>
        <v>7.2193117210000004</v>
      </c>
      <c r="J566" s="235"/>
      <c r="K566" s="5" t="s">
        <v>993</v>
      </c>
      <c r="L566" s="159"/>
    </row>
    <row r="567" spans="1:12">
      <c r="A567" s="152" t="s">
        <v>332</v>
      </c>
      <c r="B567" s="157"/>
      <c r="D567" s="152" t="s">
        <v>414</v>
      </c>
      <c r="F567" s="152" t="s">
        <v>415</v>
      </c>
      <c r="G567" s="158">
        <v>-0.5</v>
      </c>
      <c r="H567" s="154">
        <v>308.7</v>
      </c>
      <c r="I567" s="155">
        <f t="shared" si="10"/>
        <v>0.90111962499999998</v>
      </c>
      <c r="J567" s="235"/>
      <c r="K567" s="5" t="s">
        <v>993</v>
      </c>
      <c r="L567" s="159"/>
    </row>
    <row r="568" spans="1:12">
      <c r="A568" s="152" t="s">
        <v>332</v>
      </c>
      <c r="B568" s="157"/>
      <c r="D568" s="152" t="s">
        <v>414</v>
      </c>
      <c r="F568" s="152" t="s">
        <v>415</v>
      </c>
      <c r="G568" s="158">
        <v>-0.6</v>
      </c>
      <c r="H568" s="154">
        <v>257.39999999999998</v>
      </c>
      <c r="I568" s="155">
        <f t="shared" si="10"/>
        <v>1.0840323119999999</v>
      </c>
      <c r="J568" s="235"/>
      <c r="K568" s="5" t="s">
        <v>993</v>
      </c>
      <c r="L568" s="159"/>
    </row>
    <row r="569" spans="1:12">
      <c r="A569" s="152" t="s">
        <v>332</v>
      </c>
      <c r="B569" s="157"/>
      <c r="D569" s="152" t="s">
        <v>414</v>
      </c>
      <c r="F569" s="152" t="s">
        <v>415</v>
      </c>
      <c r="G569" s="158">
        <v>-0.4</v>
      </c>
      <c r="H569" s="154">
        <v>264.8</v>
      </c>
      <c r="I569" s="155">
        <f t="shared" si="10"/>
        <v>0.71910764800000004</v>
      </c>
      <c r="J569" s="235"/>
      <c r="K569" s="5" t="s">
        <v>993</v>
      </c>
      <c r="L569" s="159"/>
    </row>
    <row r="570" spans="1:12">
      <c r="A570" s="152" t="s">
        <v>332</v>
      </c>
      <c r="B570" s="157"/>
      <c r="D570" s="152" t="s">
        <v>414</v>
      </c>
      <c r="F570" s="152" t="s">
        <v>415</v>
      </c>
      <c r="G570" s="158">
        <v>-2.6</v>
      </c>
      <c r="H570" s="154">
        <v>243.1</v>
      </c>
      <c r="I570" s="155">
        <f t="shared" si="10"/>
        <v>4.9365818319999999</v>
      </c>
      <c r="J570" s="235"/>
      <c r="K570" s="5" t="s">
        <v>993</v>
      </c>
      <c r="L570" s="159"/>
    </row>
    <row r="571" spans="1:12">
      <c r="A571" s="152" t="s">
        <v>332</v>
      </c>
      <c r="B571" s="157"/>
      <c r="D571" s="152" t="s">
        <v>414</v>
      </c>
      <c r="F571" s="152" t="s">
        <v>415</v>
      </c>
      <c r="G571" s="158">
        <v>-1</v>
      </c>
      <c r="H571" s="154">
        <v>263.7</v>
      </c>
      <c r="I571" s="155">
        <f t="shared" si="10"/>
        <v>1.824757</v>
      </c>
      <c r="J571" s="235"/>
      <c r="K571" s="5" t="s">
        <v>993</v>
      </c>
      <c r="L571" s="159"/>
    </row>
    <row r="572" spans="1:12">
      <c r="A572" s="152" t="s">
        <v>332</v>
      </c>
      <c r="B572" s="157"/>
      <c r="D572" s="152" t="s">
        <v>414</v>
      </c>
      <c r="F572" s="152" t="s">
        <v>415</v>
      </c>
      <c r="G572" s="158">
        <v>-0.5</v>
      </c>
      <c r="H572" s="154">
        <v>257.60000000000002</v>
      </c>
      <c r="I572" s="155">
        <f t="shared" si="10"/>
        <v>0.90111962499999998</v>
      </c>
      <c r="J572" s="235"/>
      <c r="K572" s="5" t="s">
        <v>993</v>
      </c>
      <c r="L572" s="159"/>
    </row>
    <row r="573" spans="1:12">
      <c r="A573" s="152" t="s">
        <v>332</v>
      </c>
      <c r="B573" s="157"/>
      <c r="D573" s="152" t="s">
        <v>414</v>
      </c>
      <c r="F573" s="152" t="s">
        <v>415</v>
      </c>
      <c r="G573" s="158">
        <v>-1.7</v>
      </c>
      <c r="H573" s="154">
        <v>238.6</v>
      </c>
      <c r="I573" s="155">
        <f t="shared" si="10"/>
        <v>3.1564745409999997</v>
      </c>
      <c r="J573" s="235"/>
      <c r="K573" s="5" t="s">
        <v>993</v>
      </c>
      <c r="L573" s="159"/>
    </row>
    <row r="574" spans="1:12">
      <c r="A574" s="152" t="s">
        <v>332</v>
      </c>
      <c r="B574" s="157"/>
      <c r="D574" s="152" t="s">
        <v>414</v>
      </c>
      <c r="F574" s="152" t="s">
        <v>415</v>
      </c>
      <c r="G574" s="158">
        <v>-4.0999999999999996</v>
      </c>
      <c r="H574" s="154">
        <v>254.3</v>
      </c>
      <c r="I574" s="155">
        <f t="shared" si="10"/>
        <v>8.0793909969999991</v>
      </c>
      <c r="J574" s="235"/>
      <c r="K574" s="5" t="s">
        <v>993</v>
      </c>
      <c r="L574" s="159"/>
    </row>
    <row r="575" spans="1:12">
      <c r="A575" s="152" t="s">
        <v>332</v>
      </c>
      <c r="B575" s="157" t="s">
        <v>472</v>
      </c>
      <c r="C575" s="152" t="s">
        <v>431</v>
      </c>
      <c r="D575" s="152" t="s">
        <v>414</v>
      </c>
      <c r="E575" s="152" t="s">
        <v>408</v>
      </c>
      <c r="F575" s="152" t="s">
        <v>419</v>
      </c>
      <c r="G575" s="158">
        <v>-1.7</v>
      </c>
      <c r="H575" s="154">
        <v>303.2</v>
      </c>
      <c r="I575" s="155">
        <f t="shared" si="10"/>
        <v>3.1564745409999997</v>
      </c>
      <c r="J575" s="235"/>
      <c r="K575" s="5" t="s">
        <v>993</v>
      </c>
      <c r="L575" s="159"/>
    </row>
    <row r="576" spans="1:12">
      <c r="A576" s="152" t="s">
        <v>332</v>
      </c>
      <c r="B576" s="157"/>
      <c r="D576" s="152" t="s">
        <v>414</v>
      </c>
      <c r="F576" s="152" t="s">
        <v>419</v>
      </c>
      <c r="G576" s="158">
        <v>-2.1</v>
      </c>
      <c r="H576" s="154">
        <v>296.8</v>
      </c>
      <c r="I576" s="155">
        <f t="shared" si="10"/>
        <v>3.9380803770000004</v>
      </c>
      <c r="J576" s="235"/>
      <c r="K576" s="5" t="s">
        <v>993</v>
      </c>
      <c r="L576" s="159"/>
    </row>
    <row r="577" spans="1:12">
      <c r="A577" s="152" t="s">
        <v>332</v>
      </c>
      <c r="B577" s="157"/>
      <c r="D577" s="152" t="s">
        <v>414</v>
      </c>
      <c r="F577" s="152" t="s">
        <v>419</v>
      </c>
      <c r="G577" s="158">
        <v>-1.1000000000000001</v>
      </c>
      <c r="H577" s="154">
        <v>286.3</v>
      </c>
      <c r="I577" s="155">
        <f t="shared" si="10"/>
        <v>2.0122233669999998</v>
      </c>
      <c r="J577" s="235"/>
      <c r="K577" s="5" t="s">
        <v>993</v>
      </c>
      <c r="L577" s="159"/>
    </row>
    <row r="578" spans="1:12">
      <c r="A578" s="152" t="s">
        <v>332</v>
      </c>
      <c r="B578" s="157"/>
      <c r="D578" s="152" t="s">
        <v>414</v>
      </c>
      <c r="F578" s="152" t="s">
        <v>419</v>
      </c>
      <c r="G578" s="158">
        <v>-1.3</v>
      </c>
      <c r="H578" s="154">
        <v>255.7</v>
      </c>
      <c r="I578" s="155">
        <f t="shared" si="10"/>
        <v>2.3899217290000001</v>
      </c>
      <c r="J578" s="235"/>
      <c r="K578" s="5" t="s">
        <v>993</v>
      </c>
      <c r="L578" s="159"/>
    </row>
    <row r="579" spans="1:12">
      <c r="A579" s="152" t="s">
        <v>332</v>
      </c>
      <c r="B579" s="157"/>
      <c r="D579" s="152" t="s">
        <v>414</v>
      </c>
      <c r="F579" s="152" t="s">
        <v>419</v>
      </c>
      <c r="G579" s="158">
        <v>-0.7</v>
      </c>
      <c r="H579" s="154">
        <v>315</v>
      </c>
      <c r="I579" s="155">
        <f t="shared" si="10"/>
        <v>1.267849051</v>
      </c>
      <c r="J579" s="235"/>
      <c r="K579" s="5" t="s">
        <v>993</v>
      </c>
      <c r="L579" s="159"/>
    </row>
    <row r="580" spans="1:12">
      <c r="A580" s="152" t="s">
        <v>332</v>
      </c>
      <c r="B580" s="157"/>
      <c r="D580" s="152" t="s">
        <v>414</v>
      </c>
      <c r="F580" s="152" t="s">
        <v>419</v>
      </c>
      <c r="G580" s="158">
        <v>-2.7</v>
      </c>
      <c r="H580" s="154">
        <v>294.2</v>
      </c>
      <c r="I580" s="155">
        <f t="shared" si="10"/>
        <v>5.1391814310000008</v>
      </c>
      <c r="J580" s="235"/>
      <c r="K580" s="5" t="s">
        <v>993</v>
      </c>
      <c r="L580" s="159"/>
    </row>
    <row r="581" spans="1:12">
      <c r="A581" s="152" t="s">
        <v>332</v>
      </c>
      <c r="B581" s="157"/>
      <c r="D581" s="152" t="s">
        <v>414</v>
      </c>
      <c r="F581" s="152" t="s">
        <v>419</v>
      </c>
      <c r="G581" s="158">
        <v>-0.1</v>
      </c>
      <c r="H581" s="154">
        <v>278.10000000000002</v>
      </c>
      <c r="I581" s="155">
        <f t="shared" ref="I581:I644" si="11">-(1.78*G581-(0.0442*G581^2)+(0.000557*G581^3))</f>
        <v>0.17844255700000003</v>
      </c>
      <c r="J581" s="235"/>
      <c r="K581" s="5" t="s">
        <v>993</v>
      </c>
      <c r="L581" s="159"/>
    </row>
    <row r="582" spans="1:12">
      <c r="A582" s="152" t="s">
        <v>332</v>
      </c>
      <c r="B582" s="157"/>
      <c r="D582" s="152" t="s">
        <v>414</v>
      </c>
      <c r="F582" s="152" t="s">
        <v>419</v>
      </c>
      <c r="G582" s="158">
        <v>-4.2</v>
      </c>
      <c r="H582" s="154">
        <v>288.89999999999998</v>
      </c>
      <c r="I582" s="155">
        <f t="shared" si="11"/>
        <v>8.2969550160000018</v>
      </c>
      <c r="J582" s="235"/>
      <c r="K582" s="5" t="s">
        <v>993</v>
      </c>
      <c r="L582" s="159"/>
    </row>
    <row r="583" spans="1:12">
      <c r="A583" s="152" t="s">
        <v>332</v>
      </c>
      <c r="B583" s="157" t="s">
        <v>473</v>
      </c>
      <c r="C583" s="152" t="s">
        <v>431</v>
      </c>
      <c r="D583" s="152" t="s">
        <v>414</v>
      </c>
      <c r="E583" s="152" t="s">
        <v>408</v>
      </c>
      <c r="F583" s="152" t="s">
        <v>409</v>
      </c>
      <c r="G583" s="158">
        <v>-4.3</v>
      </c>
      <c r="H583" s="154">
        <v>183.2</v>
      </c>
      <c r="I583" s="155">
        <f t="shared" si="11"/>
        <v>8.5155433990000002</v>
      </c>
      <c r="J583" s="235"/>
      <c r="K583" s="5" t="s">
        <v>993</v>
      </c>
      <c r="L583" s="159"/>
    </row>
    <row r="584" spans="1:12">
      <c r="A584" s="152" t="s">
        <v>332</v>
      </c>
      <c r="B584" s="157"/>
      <c r="D584" s="152" t="s">
        <v>414</v>
      </c>
      <c r="F584" s="152" t="s">
        <v>409</v>
      </c>
      <c r="G584" s="158">
        <v>-4.2</v>
      </c>
      <c r="H584" s="154">
        <v>191.3</v>
      </c>
      <c r="I584" s="155">
        <f t="shared" si="11"/>
        <v>8.2969550160000018</v>
      </c>
      <c r="J584" s="235"/>
      <c r="K584" s="5" t="s">
        <v>993</v>
      </c>
      <c r="L584" s="159"/>
    </row>
    <row r="585" spans="1:12">
      <c r="A585" s="152" t="s">
        <v>332</v>
      </c>
      <c r="B585" s="157" t="s">
        <v>474</v>
      </c>
      <c r="C585" s="152" t="s">
        <v>431</v>
      </c>
      <c r="D585" s="152" t="s">
        <v>414</v>
      </c>
      <c r="E585" s="152" t="s">
        <v>408</v>
      </c>
      <c r="F585" s="152" t="s">
        <v>415</v>
      </c>
      <c r="G585" s="158">
        <v>-1.3</v>
      </c>
      <c r="H585" s="154">
        <v>263.2</v>
      </c>
      <c r="I585" s="155">
        <f t="shared" si="11"/>
        <v>2.3899217290000001</v>
      </c>
      <c r="J585" s="235"/>
      <c r="K585" s="5" t="s">
        <v>993</v>
      </c>
      <c r="L585" s="159"/>
    </row>
    <row r="586" spans="1:12">
      <c r="A586" s="152" t="s">
        <v>332</v>
      </c>
      <c r="B586" s="157"/>
      <c r="D586" s="152" t="s">
        <v>414</v>
      </c>
      <c r="F586" s="152" t="s">
        <v>415</v>
      </c>
      <c r="G586" s="158">
        <v>-0.5</v>
      </c>
      <c r="H586" s="154">
        <v>218.9</v>
      </c>
      <c r="I586" s="155">
        <f t="shared" si="11"/>
        <v>0.90111962499999998</v>
      </c>
      <c r="J586" s="235"/>
      <c r="K586" s="5" t="s">
        <v>993</v>
      </c>
      <c r="L586" s="159"/>
    </row>
    <row r="587" spans="1:12">
      <c r="A587" s="152" t="s">
        <v>332</v>
      </c>
      <c r="B587" s="157"/>
      <c r="D587" s="152" t="s">
        <v>414</v>
      </c>
      <c r="F587" s="152" t="s">
        <v>415</v>
      </c>
      <c r="G587" s="158">
        <v>-1.6</v>
      </c>
      <c r="H587" s="154">
        <v>205.7</v>
      </c>
      <c r="I587" s="155">
        <f t="shared" si="11"/>
        <v>2.9634334720000002</v>
      </c>
      <c r="J587" s="235"/>
      <c r="K587" s="5" t="s">
        <v>993</v>
      </c>
      <c r="L587" s="159"/>
    </row>
    <row r="588" spans="1:12">
      <c r="A588" s="152" t="s">
        <v>332</v>
      </c>
      <c r="B588" s="157"/>
      <c r="D588" s="152" t="s">
        <v>414</v>
      </c>
      <c r="F588" s="152" t="s">
        <v>415</v>
      </c>
      <c r="G588" s="158">
        <v>-0.2</v>
      </c>
      <c r="H588" s="154">
        <v>200.8</v>
      </c>
      <c r="I588" s="155">
        <f t="shared" si="11"/>
        <v>0.35777245600000002</v>
      </c>
      <c r="J588" s="235"/>
      <c r="K588" s="5" t="s">
        <v>993</v>
      </c>
      <c r="L588" s="159"/>
    </row>
    <row r="589" spans="1:12">
      <c r="A589" s="152" t="s">
        <v>332</v>
      </c>
      <c r="B589" s="157"/>
      <c r="D589" s="152" t="s">
        <v>414</v>
      </c>
      <c r="F589" s="152" t="s">
        <v>415</v>
      </c>
      <c r="G589" s="158">
        <v>-0.2</v>
      </c>
      <c r="H589" s="154">
        <v>202.3</v>
      </c>
      <c r="I589" s="155">
        <f t="shared" si="11"/>
        <v>0.35777245600000002</v>
      </c>
      <c r="J589" s="235"/>
      <c r="K589" s="5" t="s">
        <v>993</v>
      </c>
      <c r="L589" s="159"/>
    </row>
    <row r="590" spans="1:12">
      <c r="A590" s="152" t="s">
        <v>332</v>
      </c>
      <c r="B590" s="157"/>
      <c r="D590" s="152" t="s">
        <v>414</v>
      </c>
      <c r="F590" s="152" t="s">
        <v>415</v>
      </c>
      <c r="G590" s="158">
        <v>-4.8</v>
      </c>
      <c r="H590" s="154">
        <v>283.39999999999998</v>
      </c>
      <c r="I590" s="155">
        <f t="shared" si="11"/>
        <v>9.6239677440000015</v>
      </c>
      <c r="J590" s="235"/>
      <c r="K590" s="5" t="s">
        <v>993</v>
      </c>
      <c r="L590" s="159"/>
    </row>
    <row r="591" spans="1:12">
      <c r="A591" s="152" t="s">
        <v>332</v>
      </c>
      <c r="B591" s="157"/>
      <c r="D591" s="152" t="s">
        <v>414</v>
      </c>
      <c r="F591" s="152" t="s">
        <v>415</v>
      </c>
      <c r="G591" s="158">
        <v>-2</v>
      </c>
      <c r="H591" s="154">
        <v>220.5</v>
      </c>
      <c r="I591" s="155">
        <f t="shared" si="11"/>
        <v>3.7412559999999999</v>
      </c>
      <c r="J591" s="235"/>
      <c r="K591" s="5" t="s">
        <v>993</v>
      </c>
      <c r="L591" s="159"/>
    </row>
    <row r="592" spans="1:12">
      <c r="A592" s="152" t="s">
        <v>332</v>
      </c>
      <c r="B592" s="157" t="s">
        <v>475</v>
      </c>
      <c r="C592" s="152" t="s">
        <v>431</v>
      </c>
      <c r="D592" s="152" t="s">
        <v>414</v>
      </c>
      <c r="E592" s="152" t="s">
        <v>408</v>
      </c>
      <c r="F592" s="152" t="s">
        <v>419</v>
      </c>
      <c r="G592" s="158">
        <v>-2</v>
      </c>
      <c r="H592" s="154">
        <v>258.10000000000002</v>
      </c>
      <c r="I592" s="155">
        <f t="shared" si="11"/>
        <v>3.7412559999999999</v>
      </c>
      <c r="J592" s="235"/>
      <c r="K592" s="5" t="s">
        <v>993</v>
      </c>
      <c r="L592" s="159"/>
    </row>
    <row r="593" spans="1:12">
      <c r="A593" s="152" t="s">
        <v>332</v>
      </c>
      <c r="B593" s="157"/>
      <c r="D593" s="152" t="s">
        <v>414</v>
      </c>
      <c r="F593" s="152" t="s">
        <v>419</v>
      </c>
      <c r="G593" s="158">
        <v>-2.8</v>
      </c>
      <c r="H593" s="154">
        <v>272.89999999999998</v>
      </c>
      <c r="I593" s="155">
        <f t="shared" si="11"/>
        <v>5.342755264</v>
      </c>
      <c r="J593" s="235"/>
      <c r="K593" s="5" t="s">
        <v>993</v>
      </c>
      <c r="L593" s="159"/>
    </row>
    <row r="594" spans="1:12">
      <c r="A594" s="152" t="s">
        <v>332</v>
      </c>
      <c r="B594" s="157"/>
      <c r="D594" s="152" t="s">
        <v>414</v>
      </c>
      <c r="F594" s="152" t="s">
        <v>419</v>
      </c>
      <c r="G594" s="158">
        <v>-4.3</v>
      </c>
      <c r="H594" s="154">
        <v>261.3</v>
      </c>
      <c r="I594" s="155">
        <f t="shared" si="11"/>
        <v>8.5155433990000002</v>
      </c>
      <c r="J594" s="235"/>
      <c r="K594" s="5" t="s">
        <v>993</v>
      </c>
      <c r="L594" s="159"/>
    </row>
    <row r="595" spans="1:12">
      <c r="A595" s="152" t="s">
        <v>332</v>
      </c>
      <c r="B595" s="157"/>
      <c r="D595" s="152" t="s">
        <v>414</v>
      </c>
      <c r="F595" s="152" t="s">
        <v>419</v>
      </c>
      <c r="G595" s="158">
        <v>-2.7</v>
      </c>
      <c r="H595" s="154">
        <v>259.10000000000002</v>
      </c>
      <c r="I595" s="155">
        <f t="shared" si="11"/>
        <v>5.1391814310000008</v>
      </c>
      <c r="J595" s="235"/>
      <c r="K595" s="5" t="s">
        <v>993</v>
      </c>
      <c r="L595" s="159"/>
    </row>
    <row r="596" spans="1:12">
      <c r="A596" s="152" t="s">
        <v>332</v>
      </c>
      <c r="B596" s="157"/>
      <c r="D596" s="152" t="s">
        <v>414</v>
      </c>
      <c r="F596" s="152" t="s">
        <v>419</v>
      </c>
      <c r="G596" s="158">
        <v>-6.2</v>
      </c>
      <c r="H596" s="154">
        <v>279.8</v>
      </c>
      <c r="I596" s="155">
        <f t="shared" si="11"/>
        <v>12.867796696000003</v>
      </c>
      <c r="J596" s="235"/>
      <c r="K596" s="5" t="s">
        <v>993</v>
      </c>
      <c r="L596" s="159"/>
    </row>
    <row r="597" spans="1:12">
      <c r="A597" s="152" t="s">
        <v>332</v>
      </c>
      <c r="B597" s="157"/>
      <c r="D597" s="152" t="s">
        <v>414</v>
      </c>
      <c r="F597" s="152" t="s">
        <v>419</v>
      </c>
      <c r="G597" s="158">
        <v>-4.4000000000000004</v>
      </c>
      <c r="H597" s="154">
        <v>265.39999999999998</v>
      </c>
      <c r="I597" s="155">
        <f t="shared" si="11"/>
        <v>8.7351594880000007</v>
      </c>
      <c r="J597" s="235"/>
      <c r="K597" s="5" t="s">
        <v>993</v>
      </c>
      <c r="L597" s="159"/>
    </row>
    <row r="598" spans="1:12">
      <c r="A598" s="152" t="s">
        <v>332</v>
      </c>
      <c r="B598" s="157"/>
      <c r="D598" s="152" t="s">
        <v>414</v>
      </c>
      <c r="F598" s="152" t="s">
        <v>419</v>
      </c>
      <c r="G598" s="158">
        <v>-4.5999999999999996</v>
      </c>
      <c r="H598" s="154">
        <v>289.3</v>
      </c>
      <c r="I598" s="155">
        <f t="shared" si="11"/>
        <v>9.1774881519999987</v>
      </c>
      <c r="J598" s="235"/>
      <c r="K598" s="5" t="s">
        <v>993</v>
      </c>
      <c r="L598" s="159"/>
    </row>
    <row r="599" spans="1:12">
      <c r="A599" s="152" t="s">
        <v>332</v>
      </c>
      <c r="B599" s="157"/>
      <c r="D599" s="152" t="s">
        <v>414</v>
      </c>
      <c r="F599" s="152" t="s">
        <v>419</v>
      </c>
      <c r="G599" s="158">
        <v>-3.3</v>
      </c>
      <c r="H599" s="154">
        <v>225.7</v>
      </c>
      <c r="I599" s="155">
        <f t="shared" si="11"/>
        <v>6.3753549089999995</v>
      </c>
      <c r="J599" s="235"/>
      <c r="K599" s="5" t="s">
        <v>993</v>
      </c>
      <c r="L599" s="159"/>
    </row>
    <row r="600" spans="1:12">
      <c r="A600" s="152" t="s">
        <v>332</v>
      </c>
      <c r="B600" s="157"/>
      <c r="D600" s="152" t="s">
        <v>414</v>
      </c>
      <c r="F600" s="152" t="s">
        <v>419</v>
      </c>
      <c r="G600" s="158">
        <v>-4.9000000000000004</v>
      </c>
      <c r="H600" s="154">
        <v>292.5</v>
      </c>
      <c r="I600" s="155">
        <f t="shared" si="11"/>
        <v>9.848772493000002</v>
      </c>
      <c r="J600" s="235"/>
      <c r="K600" s="5" t="s">
        <v>993</v>
      </c>
      <c r="L600" s="159"/>
    </row>
    <row r="601" spans="1:12">
      <c r="A601" s="152" t="s">
        <v>332</v>
      </c>
      <c r="B601" s="157" t="s">
        <v>476</v>
      </c>
      <c r="C601" s="152" t="s">
        <v>431</v>
      </c>
      <c r="D601" s="152" t="s">
        <v>414</v>
      </c>
      <c r="E601" s="152" t="s">
        <v>408</v>
      </c>
      <c r="F601" s="152" t="s">
        <v>409</v>
      </c>
      <c r="G601" s="158">
        <v>-0.6</v>
      </c>
      <c r="H601" s="154">
        <v>175.8</v>
      </c>
      <c r="I601" s="155">
        <f t="shared" si="11"/>
        <v>1.0840323119999999</v>
      </c>
      <c r="J601" s="235"/>
      <c r="K601" s="5" t="s">
        <v>993</v>
      </c>
      <c r="L601" s="159"/>
    </row>
    <row r="602" spans="1:12">
      <c r="A602" s="152" t="s">
        <v>332</v>
      </c>
      <c r="B602" s="157"/>
      <c r="D602" s="152" t="s">
        <v>414</v>
      </c>
      <c r="F602" s="152" t="s">
        <v>409</v>
      </c>
      <c r="G602" s="158">
        <v>-0.8</v>
      </c>
      <c r="H602" s="154">
        <v>192.3</v>
      </c>
      <c r="I602" s="155">
        <f t="shared" si="11"/>
        <v>1.4525731840000002</v>
      </c>
      <c r="J602" s="235"/>
      <c r="K602" s="5" t="s">
        <v>993</v>
      </c>
      <c r="L602" s="159"/>
    </row>
    <row r="603" spans="1:12">
      <c r="A603" s="152" t="s">
        <v>332</v>
      </c>
      <c r="B603" s="157"/>
      <c r="D603" s="152" t="s">
        <v>414</v>
      </c>
      <c r="F603" s="152" t="s">
        <v>409</v>
      </c>
      <c r="G603" s="158">
        <v>-0.4</v>
      </c>
      <c r="H603" s="154">
        <v>211.3</v>
      </c>
      <c r="I603" s="155">
        <f t="shared" si="11"/>
        <v>0.71910764800000004</v>
      </c>
      <c r="J603" s="235"/>
      <c r="K603" s="5" t="s">
        <v>993</v>
      </c>
      <c r="L603" s="159"/>
    </row>
    <row r="604" spans="1:12">
      <c r="A604" s="152" t="s">
        <v>332</v>
      </c>
      <c r="B604" s="157"/>
      <c r="D604" s="152" t="s">
        <v>414</v>
      </c>
      <c r="F604" s="152" t="s">
        <v>409</v>
      </c>
      <c r="G604" s="158">
        <v>-0.9</v>
      </c>
      <c r="H604" s="154">
        <v>182.3</v>
      </c>
      <c r="I604" s="155">
        <f t="shared" si="11"/>
        <v>1.6382080530000003</v>
      </c>
      <c r="J604" s="235"/>
      <c r="K604" s="5" t="s">
        <v>993</v>
      </c>
      <c r="L604" s="159"/>
    </row>
    <row r="605" spans="1:12">
      <c r="A605" s="152" t="s">
        <v>332</v>
      </c>
      <c r="B605" s="157"/>
      <c r="D605" s="152" t="s">
        <v>414</v>
      </c>
      <c r="F605" s="152" t="s">
        <v>409</v>
      </c>
      <c r="G605" s="158">
        <v>-0.4</v>
      </c>
      <c r="H605" s="154">
        <v>201.8</v>
      </c>
      <c r="I605" s="155">
        <f t="shared" si="11"/>
        <v>0.71910764800000004</v>
      </c>
      <c r="J605" s="235"/>
      <c r="K605" s="5" t="s">
        <v>993</v>
      </c>
      <c r="L605" s="159"/>
    </row>
    <row r="606" spans="1:12">
      <c r="A606" s="152" t="s">
        <v>332</v>
      </c>
      <c r="B606" s="157" t="s">
        <v>477</v>
      </c>
      <c r="C606" s="152" t="s">
        <v>431</v>
      </c>
      <c r="D606" s="152" t="s">
        <v>414</v>
      </c>
      <c r="E606" s="152" t="s">
        <v>408</v>
      </c>
      <c r="F606" s="152" t="s">
        <v>419</v>
      </c>
      <c r="G606" s="158">
        <v>-3.5</v>
      </c>
      <c r="H606" s="154">
        <v>278.3</v>
      </c>
      <c r="I606" s="155">
        <f t="shared" si="11"/>
        <v>6.7953313750000008</v>
      </c>
      <c r="J606" s="235"/>
      <c r="K606" s="5" t="s">
        <v>993</v>
      </c>
      <c r="L606" s="159"/>
    </row>
    <row r="607" spans="1:12">
      <c r="A607" s="152" t="s">
        <v>332</v>
      </c>
      <c r="B607" s="157"/>
      <c r="D607" s="152" t="s">
        <v>414</v>
      </c>
      <c r="F607" s="152" t="s">
        <v>419</v>
      </c>
      <c r="G607" s="158">
        <v>-2.7</v>
      </c>
      <c r="H607" s="154">
        <v>283.10000000000002</v>
      </c>
      <c r="I607" s="155">
        <f t="shared" si="11"/>
        <v>5.1391814310000008</v>
      </c>
      <c r="J607" s="235"/>
      <c r="K607" s="5" t="s">
        <v>993</v>
      </c>
      <c r="L607" s="159"/>
    </row>
    <row r="608" spans="1:12">
      <c r="A608" s="152" t="s">
        <v>332</v>
      </c>
      <c r="B608" s="157"/>
      <c r="D608" s="152" t="s">
        <v>414</v>
      </c>
      <c r="F608" s="152" t="s">
        <v>419</v>
      </c>
      <c r="G608" s="158">
        <v>-1.6</v>
      </c>
      <c r="H608" s="154">
        <v>285.39999999999998</v>
      </c>
      <c r="I608" s="155">
        <f t="shared" si="11"/>
        <v>2.9634334720000002</v>
      </c>
      <c r="J608" s="235"/>
      <c r="K608" s="5" t="s">
        <v>993</v>
      </c>
      <c r="L608" s="159"/>
    </row>
    <row r="609" spans="1:12">
      <c r="A609" s="152" t="s">
        <v>332</v>
      </c>
      <c r="B609" s="157"/>
      <c r="D609" s="152" t="s">
        <v>414</v>
      </c>
      <c r="F609" s="152" t="s">
        <v>419</v>
      </c>
      <c r="G609" s="158">
        <v>-2.4</v>
      </c>
      <c r="H609" s="154">
        <v>278.89999999999998</v>
      </c>
      <c r="I609" s="155">
        <f t="shared" si="11"/>
        <v>4.5342919679999998</v>
      </c>
      <c r="J609" s="235"/>
      <c r="K609" s="5" t="s">
        <v>993</v>
      </c>
      <c r="L609" s="159"/>
    </row>
    <row r="610" spans="1:12">
      <c r="A610" s="152" t="s">
        <v>332</v>
      </c>
      <c r="B610" s="157"/>
      <c r="D610" s="152" t="s">
        <v>414</v>
      </c>
      <c r="F610" s="152" t="s">
        <v>419</v>
      </c>
      <c r="G610" s="158">
        <v>-1.5</v>
      </c>
      <c r="H610" s="154">
        <v>283.89999999999998</v>
      </c>
      <c r="I610" s="155">
        <f t="shared" si="11"/>
        <v>2.7713298750000002</v>
      </c>
      <c r="J610" s="235"/>
      <c r="K610" s="5" t="s">
        <v>993</v>
      </c>
      <c r="L610" s="159"/>
    </row>
    <row r="611" spans="1:12">
      <c r="A611" s="152" t="s">
        <v>332</v>
      </c>
      <c r="B611" s="157"/>
      <c r="D611" s="152" t="s">
        <v>414</v>
      </c>
      <c r="F611" s="152" t="s">
        <v>419</v>
      </c>
      <c r="G611" s="158">
        <v>-0.8</v>
      </c>
      <c r="H611" s="154">
        <v>285.10000000000002</v>
      </c>
      <c r="I611" s="155">
        <f t="shared" si="11"/>
        <v>1.4525731840000002</v>
      </c>
      <c r="J611" s="235"/>
      <c r="K611" s="5" t="s">
        <v>993</v>
      </c>
      <c r="L611" s="159"/>
    </row>
    <row r="612" spans="1:12">
      <c r="A612" s="152" t="s">
        <v>332</v>
      </c>
      <c r="B612" s="157"/>
      <c r="D612" s="152" t="s">
        <v>414</v>
      </c>
      <c r="F612" s="152" t="s">
        <v>419</v>
      </c>
      <c r="G612" s="158">
        <v>-0.7</v>
      </c>
      <c r="H612" s="154">
        <v>286.3</v>
      </c>
      <c r="I612" s="155">
        <f t="shared" si="11"/>
        <v>1.267849051</v>
      </c>
      <c r="J612" s="235"/>
      <c r="K612" s="5" t="s">
        <v>993</v>
      </c>
      <c r="L612" s="159"/>
    </row>
    <row r="613" spans="1:12">
      <c r="A613" s="152" t="s">
        <v>332</v>
      </c>
      <c r="B613" s="157"/>
      <c r="D613" s="152" t="s">
        <v>414</v>
      </c>
      <c r="F613" s="152" t="s">
        <v>419</v>
      </c>
      <c r="G613" s="158">
        <v>-1.4</v>
      </c>
      <c r="H613" s="154">
        <v>296.2</v>
      </c>
      <c r="I613" s="155">
        <f t="shared" si="11"/>
        <v>2.5801604079999998</v>
      </c>
      <c r="J613" s="235"/>
      <c r="K613" s="5" t="s">
        <v>993</v>
      </c>
      <c r="L613" s="159"/>
    </row>
    <row r="614" spans="1:12">
      <c r="A614" s="152" t="s">
        <v>332</v>
      </c>
      <c r="B614" s="157"/>
      <c r="D614" s="152" t="s">
        <v>414</v>
      </c>
      <c r="F614" s="152" t="s">
        <v>419</v>
      </c>
      <c r="G614" s="158">
        <v>-1.7</v>
      </c>
      <c r="H614" s="154">
        <v>293.39999999999998</v>
      </c>
      <c r="I614" s="155">
        <f t="shared" si="11"/>
        <v>3.1564745409999997</v>
      </c>
      <c r="J614" s="235"/>
      <c r="K614" s="5" t="s">
        <v>993</v>
      </c>
      <c r="L614" s="159"/>
    </row>
    <row r="615" spans="1:12">
      <c r="A615" s="152" t="s">
        <v>332</v>
      </c>
      <c r="B615" s="157"/>
      <c r="D615" s="152" t="s">
        <v>414</v>
      </c>
      <c r="F615" s="152" t="s">
        <v>419</v>
      </c>
      <c r="G615" s="158">
        <v>-0.8</v>
      </c>
      <c r="H615" s="154">
        <v>283.39999999999998</v>
      </c>
      <c r="I615" s="155">
        <f t="shared" si="11"/>
        <v>1.4525731840000002</v>
      </c>
      <c r="J615" s="235"/>
      <c r="K615" s="5" t="s">
        <v>993</v>
      </c>
      <c r="L615" s="159"/>
    </row>
    <row r="616" spans="1:12">
      <c r="A616" s="152" t="s">
        <v>332</v>
      </c>
      <c r="B616" s="157"/>
      <c r="D616" s="152" t="s">
        <v>414</v>
      </c>
      <c r="F616" s="152" t="s">
        <v>419</v>
      </c>
      <c r="G616" s="158">
        <v>-0.6</v>
      </c>
      <c r="H616" s="154">
        <v>287.10000000000002</v>
      </c>
      <c r="I616" s="155">
        <f t="shared" si="11"/>
        <v>1.0840323119999999</v>
      </c>
      <c r="J616" s="235"/>
      <c r="K616" s="5" t="s">
        <v>993</v>
      </c>
      <c r="L616" s="159"/>
    </row>
    <row r="617" spans="1:12">
      <c r="A617" s="152" t="s">
        <v>332</v>
      </c>
      <c r="B617" s="157"/>
      <c r="D617" s="152" t="s">
        <v>414</v>
      </c>
      <c r="F617" s="152" t="s">
        <v>419</v>
      </c>
      <c r="G617" s="158">
        <v>-0.9</v>
      </c>
      <c r="H617" s="154">
        <v>299.3</v>
      </c>
      <c r="I617" s="155">
        <f t="shared" si="11"/>
        <v>1.6382080530000003</v>
      </c>
      <c r="J617" s="235"/>
      <c r="K617" s="5" t="s">
        <v>993</v>
      </c>
      <c r="L617" s="159"/>
    </row>
    <row r="618" spans="1:12">
      <c r="A618" s="152" t="s">
        <v>332</v>
      </c>
      <c r="B618" s="157"/>
      <c r="D618" s="152" t="s">
        <v>414</v>
      </c>
      <c r="F618" s="152" t="s">
        <v>419</v>
      </c>
      <c r="G618" s="158">
        <v>-0.3</v>
      </c>
      <c r="H618" s="154">
        <v>300.10000000000002</v>
      </c>
      <c r="I618" s="155">
        <f t="shared" si="11"/>
        <v>0.53799303900000006</v>
      </c>
      <c r="J618" s="235"/>
      <c r="K618" s="5" t="s">
        <v>993</v>
      </c>
      <c r="L618" s="159"/>
    </row>
    <row r="619" spans="1:12">
      <c r="A619" s="152" t="s">
        <v>332</v>
      </c>
      <c r="B619" s="157"/>
      <c r="D619" s="152" t="s">
        <v>414</v>
      </c>
      <c r="F619" s="152" t="s">
        <v>419</v>
      </c>
      <c r="G619" s="158">
        <v>-0.8</v>
      </c>
      <c r="H619" s="154">
        <v>298.2</v>
      </c>
      <c r="I619" s="155">
        <f t="shared" si="11"/>
        <v>1.4525731840000002</v>
      </c>
      <c r="J619" s="235"/>
      <c r="K619" s="5" t="s">
        <v>993</v>
      </c>
      <c r="L619" s="159"/>
    </row>
    <row r="620" spans="1:12">
      <c r="A620" s="152" t="s">
        <v>332</v>
      </c>
      <c r="B620" s="157"/>
      <c r="D620" s="152" t="s">
        <v>414</v>
      </c>
      <c r="F620" s="152" t="s">
        <v>419</v>
      </c>
      <c r="G620" s="158">
        <v>-0.1</v>
      </c>
      <c r="H620" s="154">
        <v>300.89999999999998</v>
      </c>
      <c r="I620" s="155">
        <f t="shared" si="11"/>
        <v>0.17844255700000003</v>
      </c>
      <c r="J620" s="235"/>
      <c r="K620" s="5" t="s">
        <v>993</v>
      </c>
      <c r="L620" s="159"/>
    </row>
    <row r="621" spans="1:12">
      <c r="A621" s="152" t="s">
        <v>332</v>
      </c>
      <c r="B621" s="157" t="s">
        <v>478</v>
      </c>
      <c r="C621" s="152" t="s">
        <v>431</v>
      </c>
      <c r="D621" s="152" t="s">
        <v>414</v>
      </c>
      <c r="E621" s="152" t="s">
        <v>408</v>
      </c>
      <c r="F621" s="152" t="s">
        <v>419</v>
      </c>
      <c r="G621" s="158">
        <v>-3.8</v>
      </c>
      <c r="H621" s="154">
        <v>331.8</v>
      </c>
      <c r="I621" s="155">
        <f t="shared" si="11"/>
        <v>7.4328117039999997</v>
      </c>
      <c r="J621" s="235"/>
      <c r="K621" s="5" t="s">
        <v>993</v>
      </c>
      <c r="L621" s="159"/>
    </row>
    <row r="622" spans="1:12">
      <c r="A622" s="152" t="s">
        <v>332</v>
      </c>
      <c r="D622" s="152" t="s">
        <v>414</v>
      </c>
      <c r="F622" s="152" t="s">
        <v>419</v>
      </c>
      <c r="G622" s="158">
        <v>-3.4</v>
      </c>
      <c r="H622" s="154">
        <v>327.3</v>
      </c>
      <c r="I622" s="155">
        <f t="shared" si="11"/>
        <v>6.5848443279999991</v>
      </c>
      <c r="J622" s="235"/>
      <c r="K622" s="5" t="s">
        <v>993</v>
      </c>
      <c r="L622" s="159"/>
    </row>
    <row r="623" spans="1:12">
      <c r="A623" s="152" t="s">
        <v>332</v>
      </c>
      <c r="D623" s="152" t="s">
        <v>414</v>
      </c>
      <c r="F623" s="152" t="s">
        <v>419</v>
      </c>
      <c r="G623" s="158">
        <v>-2.9</v>
      </c>
      <c r="H623" s="154">
        <v>293.3</v>
      </c>
      <c r="I623" s="155">
        <f t="shared" si="11"/>
        <v>5.5473066730000005</v>
      </c>
      <c r="J623" s="235"/>
      <c r="K623" s="5" t="s">
        <v>993</v>
      </c>
      <c r="L623" s="159"/>
    </row>
    <row r="624" spans="1:12">
      <c r="A624" s="152" t="s">
        <v>332</v>
      </c>
      <c r="D624" s="152" t="s">
        <v>414</v>
      </c>
      <c r="F624" s="152" t="s">
        <v>419</v>
      </c>
      <c r="G624" s="158">
        <v>-4.0999999999999996</v>
      </c>
      <c r="H624" s="154">
        <v>282.7</v>
      </c>
      <c r="I624" s="155">
        <f t="shared" si="11"/>
        <v>8.0793909969999991</v>
      </c>
      <c r="J624" s="235"/>
      <c r="K624" s="5" t="s">
        <v>993</v>
      </c>
      <c r="L624" s="159"/>
    </row>
    <row r="625" spans="1:12">
      <c r="A625" s="152" t="s">
        <v>332</v>
      </c>
      <c r="D625" s="152" t="s">
        <v>414</v>
      </c>
      <c r="F625" s="152" t="s">
        <v>419</v>
      </c>
      <c r="G625" s="158">
        <v>-4.7</v>
      </c>
      <c r="H625" s="154">
        <v>361.2</v>
      </c>
      <c r="I625" s="155">
        <f t="shared" si="11"/>
        <v>9.4002074110000002</v>
      </c>
      <c r="J625" s="235"/>
      <c r="K625" s="5" t="s">
        <v>993</v>
      </c>
      <c r="L625" s="159"/>
    </row>
    <row r="626" spans="1:12">
      <c r="A626" s="152" t="s">
        <v>332</v>
      </c>
      <c r="D626" s="152" t="s">
        <v>414</v>
      </c>
      <c r="F626" s="152" t="s">
        <v>419</v>
      </c>
      <c r="G626" s="158">
        <v>-4.9000000000000004</v>
      </c>
      <c r="H626" s="154">
        <v>298.3</v>
      </c>
      <c r="I626" s="155">
        <f t="shared" si="11"/>
        <v>9.848772493000002</v>
      </c>
      <c r="J626" s="235"/>
      <c r="K626" s="5" t="s">
        <v>993</v>
      </c>
      <c r="L626" s="159"/>
    </row>
    <row r="627" spans="1:12" ht="17">
      <c r="A627" s="152" t="s">
        <v>332</v>
      </c>
      <c r="B627" s="232" t="s">
        <v>479</v>
      </c>
      <c r="C627" s="160" t="s">
        <v>442</v>
      </c>
      <c r="D627" s="152" t="s">
        <v>414</v>
      </c>
      <c r="E627" s="152" t="s">
        <v>408</v>
      </c>
      <c r="F627" s="152" t="s">
        <v>415</v>
      </c>
      <c r="G627" s="161">
        <v>-0.1</v>
      </c>
      <c r="H627" s="154">
        <v>256.10000000000002</v>
      </c>
      <c r="I627" s="155">
        <f t="shared" si="11"/>
        <v>0.17844255700000003</v>
      </c>
      <c r="K627" s="5" t="s">
        <v>994</v>
      </c>
    </row>
    <row r="628" spans="1:12">
      <c r="A628" s="152" t="s">
        <v>332</v>
      </c>
      <c r="B628" s="232"/>
      <c r="C628" s="160"/>
      <c r="D628" s="152" t="s">
        <v>414</v>
      </c>
      <c r="F628" s="152" t="s">
        <v>415</v>
      </c>
      <c r="G628" s="161">
        <v>-0.1</v>
      </c>
      <c r="H628" s="154">
        <v>255.2</v>
      </c>
      <c r="I628" s="155">
        <f t="shared" si="11"/>
        <v>0.17844255700000003</v>
      </c>
      <c r="K628" s="5" t="s">
        <v>994</v>
      </c>
    </row>
    <row r="629" spans="1:12">
      <c r="A629" s="152" t="s">
        <v>332</v>
      </c>
      <c r="B629" s="232"/>
      <c r="C629" s="160"/>
      <c r="D629" s="152" t="s">
        <v>414</v>
      </c>
      <c r="F629" s="152" t="s">
        <v>415</v>
      </c>
      <c r="G629" s="161">
        <v>-0.1</v>
      </c>
      <c r="H629" s="154">
        <v>256.60000000000002</v>
      </c>
      <c r="I629" s="155">
        <f t="shared" si="11"/>
        <v>0.17844255700000003</v>
      </c>
      <c r="K629" s="5" t="s">
        <v>994</v>
      </c>
    </row>
    <row r="630" spans="1:12">
      <c r="A630" s="152" t="s">
        <v>332</v>
      </c>
      <c r="B630" s="232"/>
      <c r="C630" s="160"/>
      <c r="D630" s="152" t="s">
        <v>414</v>
      </c>
      <c r="F630" s="152" t="s">
        <v>415</v>
      </c>
      <c r="G630" s="161">
        <v>-0.1</v>
      </c>
      <c r="H630" s="154">
        <v>255.8</v>
      </c>
      <c r="I630" s="155">
        <f t="shared" si="11"/>
        <v>0.17844255700000003</v>
      </c>
      <c r="K630" s="5" t="s">
        <v>994</v>
      </c>
    </row>
    <row r="631" spans="1:12">
      <c r="A631" s="152" t="s">
        <v>332</v>
      </c>
      <c r="B631" s="232"/>
      <c r="C631" s="160"/>
      <c r="D631" s="152" t="s">
        <v>414</v>
      </c>
      <c r="F631" s="152" t="s">
        <v>415</v>
      </c>
      <c r="G631" s="161">
        <v>-0.1</v>
      </c>
      <c r="H631" s="154">
        <v>257.10000000000002</v>
      </c>
      <c r="I631" s="155">
        <f t="shared" si="11"/>
        <v>0.17844255700000003</v>
      </c>
      <c r="K631" s="5" t="s">
        <v>994</v>
      </c>
    </row>
    <row r="632" spans="1:12">
      <c r="A632" s="152" t="s">
        <v>332</v>
      </c>
      <c r="B632" s="232"/>
      <c r="C632" s="160"/>
      <c r="D632" s="152" t="s">
        <v>414</v>
      </c>
      <c r="F632" s="152" t="s">
        <v>415</v>
      </c>
      <c r="G632" s="161">
        <v>-0.1</v>
      </c>
      <c r="H632" s="154">
        <v>257.2</v>
      </c>
      <c r="I632" s="155">
        <f t="shared" si="11"/>
        <v>0.17844255700000003</v>
      </c>
      <c r="K632" s="5" t="s">
        <v>994</v>
      </c>
    </row>
    <row r="633" spans="1:12">
      <c r="A633" s="152" t="s">
        <v>332</v>
      </c>
      <c r="B633" s="232"/>
      <c r="C633" s="160"/>
      <c r="D633" s="152" t="s">
        <v>414</v>
      </c>
      <c r="F633" s="152" t="s">
        <v>415</v>
      </c>
      <c r="G633" s="161">
        <v>-0.1</v>
      </c>
      <c r="H633" s="154">
        <v>257.89999999999998</v>
      </c>
      <c r="I633" s="155">
        <f t="shared" si="11"/>
        <v>0.17844255700000003</v>
      </c>
      <c r="K633" s="5" t="s">
        <v>994</v>
      </c>
    </row>
    <row r="634" spans="1:12" ht="17">
      <c r="A634" s="152" t="s">
        <v>332</v>
      </c>
      <c r="B634" s="232"/>
      <c r="C634" s="160" t="s">
        <v>480</v>
      </c>
      <c r="D634" s="152" t="s">
        <v>414</v>
      </c>
      <c r="E634" s="152" t="s">
        <v>408</v>
      </c>
      <c r="F634" s="152" t="s">
        <v>415</v>
      </c>
      <c r="G634" s="161">
        <v>-0.3</v>
      </c>
      <c r="H634" s="154">
        <v>267.10000000000002</v>
      </c>
      <c r="I634" s="155">
        <f t="shared" si="11"/>
        <v>0.53799303900000006</v>
      </c>
      <c r="K634" s="5" t="s">
        <v>994</v>
      </c>
    </row>
    <row r="635" spans="1:12">
      <c r="A635" s="152" t="s">
        <v>332</v>
      </c>
      <c r="B635" s="232"/>
      <c r="C635" s="160"/>
      <c r="D635" s="152" t="s">
        <v>414</v>
      </c>
      <c r="F635" s="152" t="s">
        <v>415</v>
      </c>
      <c r="G635" s="161">
        <v>-0.3</v>
      </c>
      <c r="H635" s="154">
        <v>265.7</v>
      </c>
      <c r="I635" s="155">
        <f t="shared" si="11"/>
        <v>0.53799303900000006</v>
      </c>
      <c r="K635" s="5" t="s">
        <v>994</v>
      </c>
    </row>
    <row r="636" spans="1:12">
      <c r="A636" s="152" t="s">
        <v>332</v>
      </c>
      <c r="B636" s="232"/>
      <c r="C636" s="160"/>
      <c r="D636" s="152" t="s">
        <v>414</v>
      </c>
      <c r="F636" s="152" t="s">
        <v>415</v>
      </c>
      <c r="G636" s="161">
        <v>-0.3</v>
      </c>
      <c r="H636" s="154">
        <v>266.3</v>
      </c>
      <c r="I636" s="155">
        <f t="shared" si="11"/>
        <v>0.53799303900000006</v>
      </c>
      <c r="K636" s="5" t="s">
        <v>994</v>
      </c>
    </row>
    <row r="637" spans="1:12" ht="17">
      <c r="A637" s="152" t="s">
        <v>332</v>
      </c>
      <c r="B637" s="232"/>
      <c r="C637" s="160" t="s">
        <v>481</v>
      </c>
      <c r="D637" s="152" t="s">
        <v>414</v>
      </c>
      <c r="E637" s="152" t="s">
        <v>408</v>
      </c>
      <c r="F637" s="152" t="s">
        <v>415</v>
      </c>
      <c r="G637" s="161">
        <v>-0.4</v>
      </c>
      <c r="H637" s="154">
        <v>272.8</v>
      </c>
      <c r="I637" s="155">
        <f t="shared" si="11"/>
        <v>0.71910764800000004</v>
      </c>
      <c r="K637" s="5" t="s">
        <v>994</v>
      </c>
    </row>
    <row r="638" spans="1:12">
      <c r="A638" s="152" t="s">
        <v>332</v>
      </c>
      <c r="B638" s="232"/>
      <c r="C638" s="160"/>
      <c r="D638" s="152" t="s">
        <v>414</v>
      </c>
      <c r="F638" s="152" t="s">
        <v>415</v>
      </c>
      <c r="G638" s="161">
        <v>-0.4</v>
      </c>
      <c r="H638" s="154">
        <v>278.8</v>
      </c>
      <c r="I638" s="155">
        <f t="shared" si="11"/>
        <v>0.71910764800000004</v>
      </c>
      <c r="K638" s="5" t="s">
        <v>994</v>
      </c>
    </row>
    <row r="639" spans="1:12">
      <c r="A639" s="152" t="s">
        <v>332</v>
      </c>
      <c r="B639" s="232"/>
      <c r="C639" s="160"/>
      <c r="D639" s="152" t="s">
        <v>414</v>
      </c>
      <c r="F639" s="152" t="s">
        <v>415</v>
      </c>
      <c r="G639" s="161">
        <v>-0.4</v>
      </c>
      <c r="H639" s="154">
        <v>280.8</v>
      </c>
      <c r="I639" s="155">
        <f t="shared" si="11"/>
        <v>0.71910764800000004</v>
      </c>
      <c r="K639" s="5" t="s">
        <v>994</v>
      </c>
    </row>
    <row r="640" spans="1:12" ht="17">
      <c r="A640" s="152" t="s">
        <v>332</v>
      </c>
      <c r="B640" s="232"/>
      <c r="C640" s="160" t="s">
        <v>431</v>
      </c>
      <c r="D640" s="152" t="s">
        <v>414</v>
      </c>
      <c r="E640" s="152" t="s">
        <v>408</v>
      </c>
      <c r="F640" s="152" t="s">
        <v>415</v>
      </c>
      <c r="G640" s="161">
        <v>-0.3</v>
      </c>
      <c r="H640" s="154">
        <v>248.6</v>
      </c>
      <c r="I640" s="155">
        <f t="shared" si="11"/>
        <v>0.53799303900000006</v>
      </c>
      <c r="K640" s="5" t="s">
        <v>994</v>
      </c>
    </row>
    <row r="641" spans="1:11">
      <c r="A641" s="152" t="s">
        <v>332</v>
      </c>
      <c r="B641" s="232"/>
      <c r="C641" s="160"/>
      <c r="D641" s="152" t="s">
        <v>414</v>
      </c>
      <c r="F641" s="152" t="s">
        <v>415</v>
      </c>
      <c r="G641" s="161">
        <v>-0.3</v>
      </c>
      <c r="H641" s="154">
        <v>252.4</v>
      </c>
      <c r="I641" s="155">
        <f t="shared" si="11"/>
        <v>0.53799303900000006</v>
      </c>
      <c r="K641" s="5" t="s">
        <v>994</v>
      </c>
    </row>
    <row r="642" spans="1:11">
      <c r="A642" s="152" t="s">
        <v>332</v>
      </c>
      <c r="B642" s="232"/>
      <c r="C642" s="160"/>
      <c r="D642" s="152" t="s">
        <v>414</v>
      </c>
      <c r="F642" s="152" t="s">
        <v>415</v>
      </c>
      <c r="G642" s="161">
        <v>-0.5</v>
      </c>
      <c r="H642" s="154">
        <v>203.2</v>
      </c>
      <c r="I642" s="155">
        <f t="shared" si="11"/>
        <v>0.90111962499999998</v>
      </c>
      <c r="K642" s="5" t="s">
        <v>994</v>
      </c>
    </row>
    <row r="643" spans="1:11">
      <c r="A643" s="152" t="s">
        <v>332</v>
      </c>
      <c r="B643" s="232"/>
      <c r="C643" s="160"/>
      <c r="D643" s="152" t="s">
        <v>414</v>
      </c>
      <c r="F643" s="152" t="s">
        <v>415</v>
      </c>
      <c r="G643" s="161">
        <v>-0.1</v>
      </c>
      <c r="H643" s="154">
        <v>200.4</v>
      </c>
      <c r="I643" s="155">
        <f t="shared" si="11"/>
        <v>0.17844255700000003</v>
      </c>
      <c r="K643" s="5" t="s">
        <v>994</v>
      </c>
    </row>
    <row r="644" spans="1:11" ht="17">
      <c r="A644" s="152" t="s">
        <v>332</v>
      </c>
      <c r="B644" s="232"/>
      <c r="C644" s="160" t="s">
        <v>433</v>
      </c>
      <c r="D644" s="152" t="s">
        <v>414</v>
      </c>
      <c r="E644" s="152" t="s">
        <v>408</v>
      </c>
      <c r="F644" s="152" t="s">
        <v>415</v>
      </c>
      <c r="G644" s="161">
        <v>-0.2</v>
      </c>
      <c r="H644" s="154">
        <v>248.5</v>
      </c>
      <c r="I644" s="155">
        <f t="shared" si="11"/>
        <v>0.35777245600000002</v>
      </c>
      <c r="K644" s="5" t="s">
        <v>994</v>
      </c>
    </row>
    <row r="645" spans="1:11">
      <c r="A645" s="152" t="s">
        <v>332</v>
      </c>
      <c r="B645" s="232"/>
      <c r="C645" s="160"/>
      <c r="D645" s="152" t="s">
        <v>414</v>
      </c>
      <c r="F645" s="152" t="s">
        <v>415</v>
      </c>
      <c r="G645" s="161">
        <v>-0.2</v>
      </c>
      <c r="H645" s="154">
        <v>254.7</v>
      </c>
      <c r="I645" s="155">
        <f t="shared" ref="I645:I708" si="12">-(1.78*G645-(0.0442*G645^2)+(0.000557*G645^3))</f>
        <v>0.35777245600000002</v>
      </c>
      <c r="K645" s="5" t="s">
        <v>994</v>
      </c>
    </row>
    <row r="646" spans="1:11">
      <c r="A646" s="152" t="s">
        <v>332</v>
      </c>
      <c r="B646" s="232"/>
      <c r="C646" s="160"/>
      <c r="D646" s="152" t="s">
        <v>414</v>
      </c>
      <c r="F646" s="152" t="s">
        <v>415</v>
      </c>
      <c r="G646" s="161">
        <v>-0.2</v>
      </c>
      <c r="H646" s="154">
        <v>249.6</v>
      </c>
      <c r="I646" s="155">
        <f t="shared" si="12"/>
        <v>0.35777245600000002</v>
      </c>
      <c r="K646" s="5" t="s">
        <v>994</v>
      </c>
    </row>
    <row r="647" spans="1:11" ht="17">
      <c r="A647" s="152" t="s">
        <v>332</v>
      </c>
      <c r="B647" s="232" t="s">
        <v>482</v>
      </c>
      <c r="C647" s="160" t="s">
        <v>431</v>
      </c>
      <c r="D647" s="152" t="s">
        <v>414</v>
      </c>
      <c r="E647" s="152" t="s">
        <v>408</v>
      </c>
      <c r="F647" s="152" t="s">
        <v>415</v>
      </c>
      <c r="G647" s="161">
        <v>-0.4</v>
      </c>
      <c r="H647" s="154">
        <v>244.8</v>
      </c>
      <c r="I647" s="155">
        <f t="shared" si="12"/>
        <v>0.71910764800000004</v>
      </c>
      <c r="K647" s="5" t="s">
        <v>994</v>
      </c>
    </row>
    <row r="648" spans="1:11">
      <c r="A648" s="152" t="s">
        <v>332</v>
      </c>
      <c r="B648" s="232"/>
      <c r="C648" s="160"/>
      <c r="D648" s="152" t="s">
        <v>414</v>
      </c>
      <c r="F648" s="152" t="s">
        <v>415</v>
      </c>
      <c r="G648" s="161">
        <v>-0.4</v>
      </c>
      <c r="H648" s="154">
        <v>251.6</v>
      </c>
      <c r="I648" s="155">
        <f t="shared" si="12"/>
        <v>0.71910764800000004</v>
      </c>
      <c r="K648" s="5" t="s">
        <v>994</v>
      </c>
    </row>
    <row r="649" spans="1:11" ht="17">
      <c r="A649" s="152" t="s">
        <v>332</v>
      </c>
      <c r="B649" s="232"/>
      <c r="C649" s="160" t="s">
        <v>433</v>
      </c>
      <c r="D649" s="152" t="s">
        <v>414</v>
      </c>
      <c r="E649" s="152" t="s">
        <v>408</v>
      </c>
      <c r="F649" s="152" t="s">
        <v>415</v>
      </c>
      <c r="G649" s="161">
        <v>-0.4</v>
      </c>
      <c r="H649" s="154">
        <v>273.39999999999998</v>
      </c>
      <c r="I649" s="155">
        <f t="shared" si="12"/>
        <v>0.71910764800000004</v>
      </c>
      <c r="K649" s="5" t="s">
        <v>994</v>
      </c>
    </row>
    <row r="650" spans="1:11">
      <c r="A650" s="152" t="s">
        <v>332</v>
      </c>
      <c r="B650" s="232"/>
      <c r="C650" s="160"/>
      <c r="D650" s="152" t="s">
        <v>414</v>
      </c>
      <c r="F650" s="152" t="s">
        <v>415</v>
      </c>
      <c r="G650" s="161">
        <v>-0.4</v>
      </c>
      <c r="H650" s="154">
        <v>277.89999999999998</v>
      </c>
      <c r="I650" s="155">
        <f t="shared" si="12"/>
        <v>0.71910764800000004</v>
      </c>
      <c r="K650" s="5" t="s">
        <v>994</v>
      </c>
    </row>
    <row r="651" spans="1:11">
      <c r="A651" s="152" t="s">
        <v>332</v>
      </c>
      <c r="B651" s="232"/>
      <c r="C651" s="160"/>
      <c r="D651" s="152" t="s">
        <v>414</v>
      </c>
      <c r="F651" s="152" t="s">
        <v>415</v>
      </c>
      <c r="G651" s="161">
        <v>-0.4</v>
      </c>
      <c r="H651" s="154">
        <v>277.39999999999998</v>
      </c>
      <c r="I651" s="155">
        <f t="shared" si="12"/>
        <v>0.71910764800000004</v>
      </c>
      <c r="K651" s="5" t="s">
        <v>994</v>
      </c>
    </row>
    <row r="652" spans="1:11">
      <c r="A652" s="152" t="s">
        <v>332</v>
      </c>
      <c r="B652" s="156" t="s">
        <v>483</v>
      </c>
      <c r="C652" s="162" t="s">
        <v>431</v>
      </c>
      <c r="D652" s="152" t="s">
        <v>414</v>
      </c>
      <c r="E652" s="152" t="s">
        <v>408</v>
      </c>
      <c r="F652" s="162" t="s">
        <v>484</v>
      </c>
      <c r="G652" s="161">
        <v>-0.1</v>
      </c>
      <c r="H652" s="154">
        <v>167.3</v>
      </c>
      <c r="I652" s="155">
        <f t="shared" si="12"/>
        <v>0.17844255700000003</v>
      </c>
      <c r="K652" s="5" t="s">
        <v>994</v>
      </c>
    </row>
    <row r="653" spans="1:11">
      <c r="A653" s="152" t="s">
        <v>332</v>
      </c>
      <c r="C653" s="162"/>
      <c r="D653" s="152" t="s">
        <v>414</v>
      </c>
      <c r="F653" s="162" t="s">
        <v>484</v>
      </c>
      <c r="G653" s="161">
        <v>-0.1</v>
      </c>
      <c r="H653" s="154">
        <v>168.4</v>
      </c>
      <c r="I653" s="155">
        <f t="shared" si="12"/>
        <v>0.17844255700000003</v>
      </c>
      <c r="K653" s="5" t="s">
        <v>994</v>
      </c>
    </row>
    <row r="654" spans="1:11">
      <c r="A654" s="152" t="s">
        <v>332</v>
      </c>
      <c r="C654" s="162" t="s">
        <v>433</v>
      </c>
      <c r="D654" s="152" t="s">
        <v>414</v>
      </c>
      <c r="E654" s="152" t="s">
        <v>408</v>
      </c>
      <c r="F654" s="162" t="s">
        <v>484</v>
      </c>
      <c r="G654" s="161">
        <v>-0.3</v>
      </c>
      <c r="H654" s="154">
        <v>216.4</v>
      </c>
      <c r="I654" s="155">
        <f t="shared" si="12"/>
        <v>0.53799303900000006</v>
      </c>
      <c r="K654" s="5" t="s">
        <v>994</v>
      </c>
    </row>
    <row r="655" spans="1:11">
      <c r="A655" s="152" t="s">
        <v>332</v>
      </c>
      <c r="C655" s="162"/>
      <c r="D655" s="152" t="s">
        <v>414</v>
      </c>
      <c r="F655" s="162" t="s">
        <v>484</v>
      </c>
      <c r="G655" s="161">
        <v>-0.3</v>
      </c>
      <c r="H655" s="154">
        <v>213.6</v>
      </c>
      <c r="I655" s="155">
        <f t="shared" si="12"/>
        <v>0.53799303900000006</v>
      </c>
      <c r="K655" s="5" t="s">
        <v>994</v>
      </c>
    </row>
    <row r="656" spans="1:11">
      <c r="A656" s="152" t="s">
        <v>332</v>
      </c>
      <c r="C656" s="162" t="s">
        <v>442</v>
      </c>
      <c r="D656" s="152" t="s">
        <v>414</v>
      </c>
      <c r="E656" s="152" t="s">
        <v>408</v>
      </c>
      <c r="F656" s="162" t="s">
        <v>484</v>
      </c>
      <c r="G656" s="161">
        <v>-0.4</v>
      </c>
      <c r="H656" s="154">
        <v>187.5</v>
      </c>
      <c r="I656" s="155">
        <f t="shared" si="12"/>
        <v>0.71910764800000004</v>
      </c>
      <c r="K656" s="5" t="s">
        <v>994</v>
      </c>
    </row>
    <row r="657" spans="1:11">
      <c r="A657" s="152" t="s">
        <v>332</v>
      </c>
      <c r="C657" s="162"/>
      <c r="D657" s="152" t="s">
        <v>414</v>
      </c>
      <c r="F657" s="162" t="s">
        <v>484</v>
      </c>
      <c r="G657" s="161">
        <v>-0.4</v>
      </c>
      <c r="H657" s="154">
        <v>185.2</v>
      </c>
      <c r="I657" s="155">
        <f t="shared" si="12"/>
        <v>0.71910764800000004</v>
      </c>
      <c r="K657" s="5" t="s">
        <v>994</v>
      </c>
    </row>
    <row r="658" spans="1:11" ht="17">
      <c r="A658" s="152" t="s">
        <v>332</v>
      </c>
      <c r="B658" s="232"/>
      <c r="C658" s="160" t="s">
        <v>481</v>
      </c>
      <c r="D658" s="152" t="s">
        <v>414</v>
      </c>
      <c r="E658" s="152" t="s">
        <v>408</v>
      </c>
      <c r="F658" s="160" t="s">
        <v>419</v>
      </c>
      <c r="G658" s="161">
        <v>-0.3</v>
      </c>
      <c r="H658" s="154">
        <v>268.60000000000002</v>
      </c>
      <c r="I658" s="155">
        <f t="shared" si="12"/>
        <v>0.53799303900000006</v>
      </c>
      <c r="J658" s="234">
        <v>6.4000000000000001E-2</v>
      </c>
      <c r="K658" s="5" t="s">
        <v>994</v>
      </c>
    </row>
    <row r="659" spans="1:11" ht="17">
      <c r="A659" s="152" t="s">
        <v>332</v>
      </c>
      <c r="B659" s="232"/>
      <c r="C659" s="160"/>
      <c r="D659" s="152" t="s">
        <v>414</v>
      </c>
      <c r="F659" s="160" t="s">
        <v>419</v>
      </c>
      <c r="G659" s="161">
        <v>-0.3</v>
      </c>
      <c r="H659" s="154">
        <v>269.5</v>
      </c>
      <c r="I659" s="155">
        <f t="shared" si="12"/>
        <v>0.53799303900000006</v>
      </c>
      <c r="J659" s="234">
        <v>6.4000000000000001E-2</v>
      </c>
      <c r="K659" s="5" t="s">
        <v>994</v>
      </c>
    </row>
    <row r="660" spans="1:11" ht="17">
      <c r="A660" s="152" t="s">
        <v>332</v>
      </c>
      <c r="B660" s="232"/>
      <c r="C660" s="160"/>
      <c r="D660" s="152" t="s">
        <v>414</v>
      </c>
      <c r="F660" s="160" t="s">
        <v>419</v>
      </c>
      <c r="G660" s="161">
        <v>-0.3</v>
      </c>
      <c r="H660" s="154">
        <v>270.2</v>
      </c>
      <c r="I660" s="155">
        <f t="shared" si="12"/>
        <v>0.53799303900000006</v>
      </c>
      <c r="J660" s="234">
        <v>6.4000000000000001E-2</v>
      </c>
      <c r="K660" s="5" t="s">
        <v>994</v>
      </c>
    </row>
    <row r="661" spans="1:11" ht="17">
      <c r="A661" s="152" t="s">
        <v>952</v>
      </c>
      <c r="B661" s="232" t="s">
        <v>485</v>
      </c>
      <c r="C661" s="160" t="s">
        <v>431</v>
      </c>
      <c r="D661" s="152" t="s">
        <v>414</v>
      </c>
      <c r="E661" s="152" t="s">
        <v>408</v>
      </c>
      <c r="F661" s="152" t="s">
        <v>415</v>
      </c>
      <c r="G661" s="161">
        <v>-0.3</v>
      </c>
      <c r="H661" s="154">
        <v>237.2</v>
      </c>
      <c r="I661" s="155">
        <f t="shared" si="12"/>
        <v>0.53799303900000006</v>
      </c>
      <c r="K661" s="5" t="s">
        <v>994</v>
      </c>
    </row>
    <row r="662" spans="1:11">
      <c r="A662" s="152" t="s">
        <v>952</v>
      </c>
      <c r="B662" s="232"/>
      <c r="C662" s="160"/>
      <c r="D662" s="152" t="s">
        <v>414</v>
      </c>
      <c r="F662" s="152" t="s">
        <v>415</v>
      </c>
      <c r="G662" s="161">
        <v>-0.3</v>
      </c>
      <c r="H662" s="154">
        <v>255.7</v>
      </c>
      <c r="I662" s="155">
        <f t="shared" si="12"/>
        <v>0.53799303900000006</v>
      </c>
      <c r="K662" s="5" t="s">
        <v>994</v>
      </c>
    </row>
    <row r="663" spans="1:11">
      <c r="A663" s="152" t="s">
        <v>952</v>
      </c>
      <c r="B663" s="232"/>
      <c r="C663" s="160"/>
      <c r="D663" s="152" t="s">
        <v>414</v>
      </c>
      <c r="F663" s="152" t="s">
        <v>415</v>
      </c>
      <c r="G663" s="161">
        <v>-0.3</v>
      </c>
      <c r="H663" s="154">
        <v>240.8</v>
      </c>
      <c r="I663" s="155">
        <f t="shared" si="12"/>
        <v>0.53799303900000006</v>
      </c>
      <c r="K663" s="5" t="s">
        <v>994</v>
      </c>
    </row>
    <row r="664" spans="1:11">
      <c r="A664" s="152" t="s">
        <v>952</v>
      </c>
      <c r="B664" s="232"/>
      <c r="C664" s="160"/>
      <c r="D664" s="152" t="s">
        <v>414</v>
      </c>
      <c r="F664" s="152" t="s">
        <v>415</v>
      </c>
      <c r="G664" s="161">
        <v>-0.3</v>
      </c>
      <c r="H664" s="154">
        <v>248.9</v>
      </c>
      <c r="I664" s="155">
        <f t="shared" si="12"/>
        <v>0.53799303900000006</v>
      </c>
      <c r="K664" s="5" t="s">
        <v>994</v>
      </c>
    </row>
    <row r="665" spans="1:11">
      <c r="A665" s="152" t="s">
        <v>952</v>
      </c>
      <c r="B665" s="232"/>
      <c r="C665" s="160"/>
      <c r="D665" s="152" t="s">
        <v>414</v>
      </c>
      <c r="F665" s="152" t="s">
        <v>415</v>
      </c>
      <c r="G665" s="161">
        <v>-0.3</v>
      </c>
      <c r="H665" s="154">
        <v>244.2</v>
      </c>
      <c r="I665" s="155">
        <f t="shared" si="12"/>
        <v>0.53799303900000006</v>
      </c>
      <c r="K665" s="5" t="s">
        <v>994</v>
      </c>
    </row>
    <row r="666" spans="1:11" ht="17">
      <c r="A666" s="152" t="s">
        <v>952</v>
      </c>
      <c r="B666" s="232"/>
      <c r="C666" s="160" t="s">
        <v>433</v>
      </c>
      <c r="D666" s="152" t="s">
        <v>414</v>
      </c>
      <c r="E666" s="152" t="s">
        <v>408</v>
      </c>
      <c r="F666" s="152" t="s">
        <v>415</v>
      </c>
      <c r="G666" s="161">
        <v>-0.1</v>
      </c>
      <c r="H666" s="154">
        <v>242.1</v>
      </c>
      <c r="I666" s="155">
        <f t="shared" si="12"/>
        <v>0.17844255700000003</v>
      </c>
      <c r="K666" s="5" t="s">
        <v>994</v>
      </c>
    </row>
    <row r="667" spans="1:11">
      <c r="A667" s="152" t="s">
        <v>952</v>
      </c>
      <c r="B667" s="232"/>
      <c r="C667" s="160"/>
      <c r="D667" s="152" t="s">
        <v>414</v>
      </c>
      <c r="F667" s="152" t="s">
        <v>415</v>
      </c>
      <c r="G667" s="161">
        <v>-0.1</v>
      </c>
      <c r="H667" s="154">
        <v>245</v>
      </c>
      <c r="I667" s="155">
        <f t="shared" si="12"/>
        <v>0.17844255700000003</v>
      </c>
      <c r="K667" s="5" t="s">
        <v>994</v>
      </c>
    </row>
    <row r="668" spans="1:11" ht="15.75" customHeight="1">
      <c r="A668" s="152" t="s">
        <v>952</v>
      </c>
      <c r="B668" s="232"/>
      <c r="C668" s="160"/>
      <c r="D668" s="152" t="s">
        <v>414</v>
      </c>
      <c r="F668" s="152" t="s">
        <v>415</v>
      </c>
      <c r="G668" s="161">
        <v>-0.1</v>
      </c>
      <c r="H668" s="154">
        <v>243.2</v>
      </c>
      <c r="I668" s="155">
        <f t="shared" si="12"/>
        <v>0.17844255700000003</v>
      </c>
      <c r="K668" s="5" t="s">
        <v>994</v>
      </c>
    </row>
    <row r="669" spans="1:11" ht="15.75" customHeight="1">
      <c r="A669" s="152" t="s">
        <v>952</v>
      </c>
      <c r="B669" s="156" t="s">
        <v>486</v>
      </c>
      <c r="C669" s="162" t="s">
        <v>431</v>
      </c>
      <c r="D669" s="152" t="s">
        <v>414</v>
      </c>
      <c r="E669" s="152" t="s">
        <v>408</v>
      </c>
      <c r="F669" s="162" t="s">
        <v>484</v>
      </c>
      <c r="G669" s="161">
        <v>-0.6</v>
      </c>
      <c r="H669" s="154">
        <v>166.1</v>
      </c>
      <c r="I669" s="155">
        <f t="shared" si="12"/>
        <v>1.0840323119999999</v>
      </c>
      <c r="K669" s="5" t="s">
        <v>994</v>
      </c>
    </row>
    <row r="670" spans="1:11" ht="15.75" customHeight="1">
      <c r="A670" s="152" t="s">
        <v>952</v>
      </c>
      <c r="C670" s="162"/>
      <c r="D670" s="152" t="s">
        <v>414</v>
      </c>
      <c r="F670" s="162" t="s">
        <v>484</v>
      </c>
      <c r="G670" s="161">
        <v>-0.6</v>
      </c>
      <c r="H670" s="154">
        <v>172.9</v>
      </c>
      <c r="I670" s="155">
        <f t="shared" si="12"/>
        <v>1.0840323119999999</v>
      </c>
      <c r="K670" s="5" t="s">
        <v>994</v>
      </c>
    </row>
    <row r="671" spans="1:11" ht="15.75" customHeight="1">
      <c r="A671" s="152" t="s">
        <v>952</v>
      </c>
      <c r="C671" s="162"/>
      <c r="D671" s="152" t="s">
        <v>414</v>
      </c>
      <c r="F671" s="162" t="s">
        <v>484</v>
      </c>
      <c r="G671" s="161">
        <v>-0.6</v>
      </c>
      <c r="H671" s="154">
        <v>175.8</v>
      </c>
      <c r="I671" s="155">
        <f t="shared" si="12"/>
        <v>1.0840323119999999</v>
      </c>
      <c r="K671" s="5" t="s">
        <v>994</v>
      </c>
    </row>
    <row r="672" spans="1:11" ht="15.75" customHeight="1">
      <c r="A672" s="152" t="s">
        <v>952</v>
      </c>
      <c r="C672" s="162"/>
      <c r="D672" s="152" t="s">
        <v>414</v>
      </c>
      <c r="F672" s="162" t="s">
        <v>484</v>
      </c>
      <c r="G672" s="161">
        <v>-0.6</v>
      </c>
      <c r="H672" s="154">
        <v>164.3</v>
      </c>
      <c r="I672" s="155">
        <f t="shared" si="12"/>
        <v>1.0840323119999999</v>
      </c>
      <c r="K672" s="5" t="s">
        <v>994</v>
      </c>
    </row>
    <row r="673" spans="1:11" ht="15.75" customHeight="1">
      <c r="A673" s="152" t="s">
        <v>952</v>
      </c>
      <c r="C673" s="162"/>
      <c r="D673" s="152" t="s">
        <v>414</v>
      </c>
      <c r="F673" s="162" t="s">
        <v>419</v>
      </c>
      <c r="G673" s="161">
        <v>-0.1</v>
      </c>
      <c r="H673" s="154">
        <v>269.5</v>
      </c>
      <c r="I673" s="155">
        <f t="shared" si="12"/>
        <v>0.17844255700000003</v>
      </c>
      <c r="K673" s="5" t="s">
        <v>994</v>
      </c>
    </row>
    <row r="674" spans="1:11" ht="15.75" customHeight="1">
      <c r="A674" s="152" t="s">
        <v>952</v>
      </c>
      <c r="C674" s="162"/>
      <c r="D674" s="152" t="s">
        <v>414</v>
      </c>
      <c r="F674" s="162" t="s">
        <v>419</v>
      </c>
      <c r="G674" s="161">
        <v>-0.1</v>
      </c>
      <c r="H674" s="154">
        <v>267.60000000000002</v>
      </c>
      <c r="I674" s="155">
        <f t="shared" si="12"/>
        <v>0.17844255700000003</v>
      </c>
      <c r="K674" s="5" t="s">
        <v>994</v>
      </c>
    </row>
    <row r="675" spans="1:11" ht="15.75" customHeight="1">
      <c r="A675" s="152" t="s">
        <v>952</v>
      </c>
      <c r="C675" s="162" t="s">
        <v>433</v>
      </c>
      <c r="D675" s="152" t="s">
        <v>414</v>
      </c>
      <c r="E675" s="152" t="s">
        <v>408</v>
      </c>
      <c r="F675" s="162" t="s">
        <v>484</v>
      </c>
      <c r="G675" s="161">
        <v>-0.3</v>
      </c>
      <c r="H675" s="154">
        <v>202.1</v>
      </c>
      <c r="I675" s="155">
        <f t="shared" si="12"/>
        <v>0.53799303900000006</v>
      </c>
      <c r="K675" s="5" t="s">
        <v>994</v>
      </c>
    </row>
    <row r="676" spans="1:11" ht="15.75" customHeight="1">
      <c r="A676" s="152" t="s">
        <v>952</v>
      </c>
      <c r="C676" s="162"/>
      <c r="D676" s="152" t="s">
        <v>414</v>
      </c>
      <c r="F676" s="162" t="s">
        <v>484</v>
      </c>
      <c r="G676" s="161">
        <v>-0.3</v>
      </c>
      <c r="H676" s="154">
        <v>210.4</v>
      </c>
      <c r="I676" s="155">
        <f t="shared" si="12"/>
        <v>0.53799303900000006</v>
      </c>
      <c r="K676" s="5" t="s">
        <v>994</v>
      </c>
    </row>
    <row r="677" spans="1:11" ht="15.75" customHeight="1">
      <c r="A677" s="152" t="s">
        <v>952</v>
      </c>
      <c r="C677" s="162"/>
      <c r="D677" s="152" t="s">
        <v>414</v>
      </c>
      <c r="F677" s="162" t="s">
        <v>484</v>
      </c>
      <c r="G677" s="161">
        <v>-0.3</v>
      </c>
      <c r="H677" s="154">
        <v>207.5</v>
      </c>
      <c r="I677" s="155">
        <f t="shared" si="12"/>
        <v>0.53799303900000006</v>
      </c>
      <c r="K677" s="5" t="s">
        <v>994</v>
      </c>
    </row>
    <row r="678" spans="1:11">
      <c r="A678" s="152" t="s">
        <v>952</v>
      </c>
      <c r="D678" s="152" t="s">
        <v>407</v>
      </c>
      <c r="E678" s="152" t="s">
        <v>408</v>
      </c>
      <c r="F678" s="152" t="s">
        <v>409</v>
      </c>
      <c r="G678" s="163">
        <v>-0.4</v>
      </c>
      <c r="H678" s="164">
        <v>127.3</v>
      </c>
      <c r="I678" s="155">
        <f t="shared" si="12"/>
        <v>0.71910764800000004</v>
      </c>
      <c r="K678" s="5" t="s">
        <v>995</v>
      </c>
    </row>
    <row r="679" spans="1:11">
      <c r="A679" s="152" t="s">
        <v>952</v>
      </c>
      <c r="D679" s="152" t="s">
        <v>407</v>
      </c>
      <c r="F679" s="152" t="s">
        <v>409</v>
      </c>
      <c r="G679" s="163">
        <v>-0.6</v>
      </c>
      <c r="H679" s="164">
        <v>127.1</v>
      </c>
      <c r="I679" s="155">
        <f t="shared" si="12"/>
        <v>1.0840323119999999</v>
      </c>
      <c r="K679" s="5" t="s">
        <v>995</v>
      </c>
    </row>
    <row r="680" spans="1:11">
      <c r="A680" s="152" t="s">
        <v>952</v>
      </c>
      <c r="D680" s="152" t="s">
        <v>407</v>
      </c>
      <c r="F680" s="152" t="s">
        <v>409</v>
      </c>
      <c r="G680" s="163">
        <v>-0.5</v>
      </c>
      <c r="H680" s="164">
        <v>145.80000000000001</v>
      </c>
      <c r="I680" s="155">
        <f t="shared" si="12"/>
        <v>0.90111962499999998</v>
      </c>
      <c r="K680" s="5" t="s">
        <v>995</v>
      </c>
    </row>
    <row r="681" spans="1:11">
      <c r="A681" s="152" t="s">
        <v>952</v>
      </c>
      <c r="D681" s="152" t="s">
        <v>407</v>
      </c>
      <c r="F681" s="152" t="s">
        <v>409</v>
      </c>
      <c r="G681" s="163">
        <v>-0.4</v>
      </c>
      <c r="H681" s="164">
        <v>138.19999999999999</v>
      </c>
      <c r="I681" s="155">
        <f t="shared" si="12"/>
        <v>0.71910764800000004</v>
      </c>
      <c r="K681" s="5" t="s">
        <v>995</v>
      </c>
    </row>
    <row r="682" spans="1:11">
      <c r="A682" s="152" t="s">
        <v>952</v>
      </c>
      <c r="D682" s="152" t="s">
        <v>407</v>
      </c>
      <c r="F682" s="152" t="s">
        <v>409</v>
      </c>
      <c r="G682" s="163">
        <v>-0.5</v>
      </c>
      <c r="H682" s="164">
        <v>130.19999999999999</v>
      </c>
      <c r="I682" s="155">
        <f t="shared" si="12"/>
        <v>0.90111962499999998</v>
      </c>
      <c r="K682" s="5" t="s">
        <v>995</v>
      </c>
    </row>
    <row r="683" spans="1:11">
      <c r="A683" s="152" t="s">
        <v>952</v>
      </c>
      <c r="D683" s="152" t="s">
        <v>407</v>
      </c>
      <c r="F683" s="152" t="s">
        <v>409</v>
      </c>
      <c r="G683" s="163">
        <v>-0.3</v>
      </c>
      <c r="H683" s="164">
        <v>131.69999999999999</v>
      </c>
      <c r="I683" s="155">
        <f t="shared" si="12"/>
        <v>0.53799303900000006</v>
      </c>
      <c r="K683" s="5" t="s">
        <v>995</v>
      </c>
    </row>
    <row r="684" spans="1:11">
      <c r="A684" s="152" t="s">
        <v>952</v>
      </c>
      <c r="D684" s="152" t="s">
        <v>407</v>
      </c>
      <c r="F684" s="152" t="s">
        <v>409</v>
      </c>
      <c r="G684" s="163">
        <v>-0.2</v>
      </c>
      <c r="H684" s="164">
        <v>128.1</v>
      </c>
      <c r="I684" s="155">
        <f t="shared" si="12"/>
        <v>0.35777245600000002</v>
      </c>
      <c r="K684" s="5" t="s">
        <v>995</v>
      </c>
    </row>
    <row r="685" spans="1:11">
      <c r="A685" s="152" t="s">
        <v>952</v>
      </c>
      <c r="D685" s="152" t="s">
        <v>407</v>
      </c>
      <c r="F685" s="152" t="s">
        <v>409</v>
      </c>
      <c r="G685" s="163">
        <v>-0.4</v>
      </c>
      <c r="H685" s="164">
        <v>128.19999999999999</v>
      </c>
      <c r="I685" s="155">
        <f t="shared" si="12"/>
        <v>0.71910764800000004</v>
      </c>
      <c r="K685" s="5" t="s">
        <v>995</v>
      </c>
    </row>
    <row r="686" spans="1:11">
      <c r="A686" s="152" t="s">
        <v>952</v>
      </c>
      <c r="D686" s="152" t="s">
        <v>407</v>
      </c>
      <c r="F686" s="152" t="s">
        <v>409</v>
      </c>
      <c r="G686" s="163">
        <v>-0.5</v>
      </c>
      <c r="H686" s="164">
        <v>120.3</v>
      </c>
      <c r="I686" s="155">
        <f t="shared" si="12"/>
        <v>0.90111962499999998</v>
      </c>
      <c r="K686" s="5" t="s">
        <v>995</v>
      </c>
    </row>
    <row r="687" spans="1:11">
      <c r="A687" s="152" t="s">
        <v>952</v>
      </c>
      <c r="D687" s="152" t="s">
        <v>407</v>
      </c>
      <c r="F687" s="152" t="s">
        <v>409</v>
      </c>
      <c r="G687" s="163">
        <v>-0.4</v>
      </c>
      <c r="H687" s="164">
        <v>121.7</v>
      </c>
      <c r="I687" s="155">
        <f t="shared" si="12"/>
        <v>0.71910764800000004</v>
      </c>
      <c r="K687" s="5" t="s">
        <v>995</v>
      </c>
    </row>
    <row r="688" spans="1:11">
      <c r="A688" s="152" t="s">
        <v>952</v>
      </c>
      <c r="D688" s="152" t="s">
        <v>407</v>
      </c>
      <c r="F688" s="152" t="s">
        <v>409</v>
      </c>
      <c r="G688" s="163">
        <v>-0.4</v>
      </c>
      <c r="H688" s="164">
        <v>120.7</v>
      </c>
      <c r="I688" s="155">
        <f t="shared" si="12"/>
        <v>0.71910764800000004</v>
      </c>
      <c r="K688" s="5" t="s">
        <v>995</v>
      </c>
    </row>
    <row r="689" spans="1:11">
      <c r="A689" s="152" t="s">
        <v>952</v>
      </c>
      <c r="D689" s="152" t="s">
        <v>407</v>
      </c>
      <c r="F689" s="152" t="s">
        <v>409</v>
      </c>
      <c r="G689" s="163">
        <v>-0.5</v>
      </c>
      <c r="H689" s="164">
        <v>121.3</v>
      </c>
      <c r="I689" s="155">
        <f t="shared" si="12"/>
        <v>0.90111962499999998</v>
      </c>
      <c r="K689" s="5" t="s">
        <v>995</v>
      </c>
    </row>
    <row r="690" spans="1:11">
      <c r="A690" s="152" t="s">
        <v>952</v>
      </c>
      <c r="D690" s="152" t="s">
        <v>407</v>
      </c>
      <c r="F690" s="152" t="s">
        <v>409</v>
      </c>
      <c r="G690" s="163">
        <v>-0.6</v>
      </c>
      <c r="H690" s="164">
        <v>127.7</v>
      </c>
      <c r="I690" s="155">
        <f t="shared" si="12"/>
        <v>1.0840323119999999</v>
      </c>
      <c r="K690" s="5" t="s">
        <v>995</v>
      </c>
    </row>
    <row r="691" spans="1:11">
      <c r="A691" s="152" t="s">
        <v>952</v>
      </c>
      <c r="D691" s="152" t="s">
        <v>407</v>
      </c>
      <c r="F691" s="152" t="s">
        <v>409</v>
      </c>
      <c r="G691" s="163">
        <v>-0.4</v>
      </c>
      <c r="H691" s="164">
        <v>135.19999999999999</v>
      </c>
      <c r="I691" s="155">
        <f t="shared" si="12"/>
        <v>0.71910764800000004</v>
      </c>
      <c r="K691" s="5" t="s">
        <v>995</v>
      </c>
    </row>
    <row r="692" spans="1:11">
      <c r="A692" s="152" t="s">
        <v>952</v>
      </c>
      <c r="D692" s="152" t="s">
        <v>407</v>
      </c>
      <c r="F692" s="152" t="s">
        <v>409</v>
      </c>
      <c r="G692" s="163">
        <v>-0.5</v>
      </c>
      <c r="H692" s="164">
        <v>145.6</v>
      </c>
      <c r="I692" s="155">
        <f t="shared" si="12"/>
        <v>0.90111962499999998</v>
      </c>
      <c r="K692" s="5" t="s">
        <v>995</v>
      </c>
    </row>
    <row r="693" spans="1:11">
      <c r="A693" s="152" t="s">
        <v>952</v>
      </c>
      <c r="D693" s="152" t="s">
        <v>407</v>
      </c>
      <c r="F693" s="152" t="s">
        <v>409</v>
      </c>
      <c r="G693" s="163">
        <v>-0.5</v>
      </c>
      <c r="H693" s="164">
        <v>140.30000000000001</v>
      </c>
      <c r="I693" s="155">
        <f t="shared" si="12"/>
        <v>0.90111962499999998</v>
      </c>
      <c r="K693" s="5" t="s">
        <v>995</v>
      </c>
    </row>
    <row r="694" spans="1:11">
      <c r="A694" s="152" t="s">
        <v>952</v>
      </c>
      <c r="D694" s="152" t="s">
        <v>407</v>
      </c>
      <c r="F694" s="152" t="s">
        <v>409</v>
      </c>
      <c r="G694" s="163">
        <v>-1.1000000000000001</v>
      </c>
      <c r="H694" s="164">
        <v>138.30000000000001</v>
      </c>
      <c r="I694" s="155">
        <f t="shared" si="12"/>
        <v>2.0122233669999998</v>
      </c>
      <c r="K694" s="5" t="s">
        <v>995</v>
      </c>
    </row>
    <row r="695" spans="1:11">
      <c r="A695" s="152" t="s">
        <v>952</v>
      </c>
      <c r="D695" s="152" t="s">
        <v>407</v>
      </c>
      <c r="F695" s="152" t="s">
        <v>409</v>
      </c>
      <c r="G695" s="163">
        <v>-0.4</v>
      </c>
      <c r="H695" s="164">
        <v>138.69999999999999</v>
      </c>
      <c r="I695" s="155">
        <f t="shared" si="12"/>
        <v>0.71910764800000004</v>
      </c>
      <c r="K695" s="5" t="s">
        <v>995</v>
      </c>
    </row>
    <row r="696" spans="1:11">
      <c r="A696" s="152" t="s">
        <v>952</v>
      </c>
      <c r="D696" s="152" t="s">
        <v>407</v>
      </c>
      <c r="F696" s="152" t="s">
        <v>409</v>
      </c>
      <c r="G696" s="163">
        <v>-0.4</v>
      </c>
      <c r="H696" s="164">
        <v>140.69999999999999</v>
      </c>
      <c r="I696" s="155">
        <f t="shared" si="12"/>
        <v>0.71910764800000004</v>
      </c>
      <c r="K696" s="5" t="s">
        <v>995</v>
      </c>
    </row>
    <row r="697" spans="1:11">
      <c r="A697" s="152" t="s">
        <v>952</v>
      </c>
      <c r="D697" s="152" t="s">
        <v>407</v>
      </c>
      <c r="F697" s="152" t="s">
        <v>409</v>
      </c>
      <c r="G697" s="163">
        <v>-0.3</v>
      </c>
      <c r="H697" s="164">
        <v>141.6</v>
      </c>
      <c r="I697" s="155">
        <f t="shared" si="12"/>
        <v>0.53799303900000006</v>
      </c>
      <c r="K697" s="5" t="s">
        <v>995</v>
      </c>
    </row>
    <row r="698" spans="1:11">
      <c r="A698" s="152" t="s">
        <v>952</v>
      </c>
      <c r="D698" s="152" t="s">
        <v>407</v>
      </c>
      <c r="F698" s="152" t="s">
        <v>409</v>
      </c>
      <c r="G698" s="163">
        <v>-1</v>
      </c>
      <c r="H698" s="164">
        <v>140.80000000000001</v>
      </c>
      <c r="I698" s="155">
        <f t="shared" si="12"/>
        <v>1.824757</v>
      </c>
      <c r="K698" s="5" t="s">
        <v>995</v>
      </c>
    </row>
    <row r="699" spans="1:11">
      <c r="A699" s="152" t="s">
        <v>952</v>
      </c>
      <c r="D699" s="152" t="s">
        <v>407</v>
      </c>
      <c r="F699" s="152" t="s">
        <v>409</v>
      </c>
      <c r="G699" s="163">
        <v>-0.4</v>
      </c>
      <c r="H699" s="164">
        <v>142.30000000000001</v>
      </c>
      <c r="I699" s="155">
        <f t="shared" si="12"/>
        <v>0.71910764800000004</v>
      </c>
      <c r="K699" s="5" t="s">
        <v>995</v>
      </c>
    </row>
    <row r="700" spans="1:11">
      <c r="A700" s="152" t="s">
        <v>952</v>
      </c>
      <c r="D700" s="152" t="s">
        <v>407</v>
      </c>
      <c r="F700" s="152" t="s">
        <v>409</v>
      </c>
      <c r="G700" s="163">
        <v>-0.4</v>
      </c>
      <c r="H700" s="164">
        <v>140.30000000000001</v>
      </c>
      <c r="I700" s="155">
        <f t="shared" si="12"/>
        <v>0.71910764800000004</v>
      </c>
      <c r="K700" s="5" t="s">
        <v>995</v>
      </c>
    </row>
    <row r="701" spans="1:11">
      <c r="A701" s="152" t="s">
        <v>952</v>
      </c>
      <c r="D701" s="152" t="s">
        <v>407</v>
      </c>
      <c r="F701" s="152" t="s">
        <v>409</v>
      </c>
      <c r="G701" s="163">
        <v>-0.5</v>
      </c>
      <c r="H701" s="164">
        <v>146.1</v>
      </c>
      <c r="I701" s="155">
        <f t="shared" si="12"/>
        <v>0.90111962499999998</v>
      </c>
      <c r="K701" s="5" t="s">
        <v>995</v>
      </c>
    </row>
    <row r="702" spans="1:11">
      <c r="A702" s="152" t="s">
        <v>952</v>
      </c>
      <c r="D702" s="152" t="s">
        <v>407</v>
      </c>
      <c r="F702" s="152" t="s">
        <v>409</v>
      </c>
      <c r="G702" s="163">
        <v>-1</v>
      </c>
      <c r="H702" s="164">
        <v>147.30000000000001</v>
      </c>
      <c r="I702" s="155">
        <f t="shared" si="12"/>
        <v>1.824757</v>
      </c>
      <c r="K702" s="5" t="s">
        <v>995</v>
      </c>
    </row>
    <row r="703" spans="1:11">
      <c r="A703" s="152" t="s">
        <v>952</v>
      </c>
      <c r="D703" s="152" t="s">
        <v>407</v>
      </c>
      <c r="F703" s="152" t="s">
        <v>409</v>
      </c>
      <c r="G703" s="163">
        <v>-0.5</v>
      </c>
      <c r="H703" s="164">
        <v>145.69999999999999</v>
      </c>
      <c r="I703" s="155">
        <f t="shared" si="12"/>
        <v>0.90111962499999998</v>
      </c>
      <c r="K703" s="5" t="s">
        <v>995</v>
      </c>
    </row>
    <row r="704" spans="1:11">
      <c r="A704" s="152" t="s">
        <v>952</v>
      </c>
      <c r="D704" s="152" t="s">
        <v>407</v>
      </c>
      <c r="F704" s="152" t="s">
        <v>409</v>
      </c>
      <c r="G704" s="163">
        <v>-0.4</v>
      </c>
      <c r="H704" s="164">
        <v>146.5</v>
      </c>
      <c r="I704" s="155">
        <f t="shared" si="12"/>
        <v>0.71910764800000004</v>
      </c>
      <c r="K704" s="5" t="s">
        <v>995</v>
      </c>
    </row>
    <row r="705" spans="1:11">
      <c r="A705" s="152" t="s">
        <v>952</v>
      </c>
      <c r="D705" s="152" t="s">
        <v>407</v>
      </c>
      <c r="F705" s="152" t="s">
        <v>409</v>
      </c>
      <c r="G705" s="163">
        <v>-0.8</v>
      </c>
      <c r="H705" s="164">
        <v>146.30000000000001</v>
      </c>
      <c r="I705" s="155">
        <f t="shared" si="12"/>
        <v>1.4525731840000002</v>
      </c>
      <c r="K705" s="5" t="s">
        <v>995</v>
      </c>
    </row>
    <row r="706" spans="1:11">
      <c r="A706" s="152" t="s">
        <v>952</v>
      </c>
      <c r="D706" s="152" t="s">
        <v>407</v>
      </c>
      <c r="F706" s="152" t="s">
        <v>409</v>
      </c>
      <c r="G706" s="163">
        <v>-0.7</v>
      </c>
      <c r="H706" s="164">
        <v>146.19999999999999</v>
      </c>
      <c r="I706" s="155">
        <f t="shared" si="12"/>
        <v>1.267849051</v>
      </c>
      <c r="K706" s="5" t="s">
        <v>995</v>
      </c>
    </row>
    <row r="707" spans="1:11">
      <c r="A707" s="152" t="s">
        <v>952</v>
      </c>
      <c r="D707" s="152" t="s">
        <v>407</v>
      </c>
      <c r="F707" s="152" t="s">
        <v>409</v>
      </c>
      <c r="G707" s="163">
        <v>-0.6</v>
      </c>
      <c r="H707" s="164">
        <v>146.69999999999999</v>
      </c>
      <c r="I707" s="155">
        <f t="shared" si="12"/>
        <v>1.0840323119999999</v>
      </c>
      <c r="K707" s="5" t="s">
        <v>995</v>
      </c>
    </row>
    <row r="708" spans="1:11">
      <c r="A708" s="152" t="s">
        <v>952</v>
      </c>
      <c r="D708" s="152" t="s">
        <v>407</v>
      </c>
      <c r="F708" s="152" t="s">
        <v>409</v>
      </c>
      <c r="G708" s="163">
        <v>-0.5</v>
      </c>
      <c r="H708" s="164">
        <v>149.69999999999999</v>
      </c>
      <c r="I708" s="155">
        <f t="shared" si="12"/>
        <v>0.90111962499999998</v>
      </c>
      <c r="K708" s="5" t="s">
        <v>995</v>
      </c>
    </row>
    <row r="709" spans="1:11">
      <c r="A709" s="152" t="s">
        <v>952</v>
      </c>
      <c r="D709" s="152" t="s">
        <v>407</v>
      </c>
      <c r="F709" s="152" t="s">
        <v>409</v>
      </c>
      <c r="G709" s="163">
        <v>-1</v>
      </c>
      <c r="H709" s="164">
        <v>150.1</v>
      </c>
      <c r="I709" s="155">
        <f t="shared" ref="I709:I752" si="13">-(1.78*G709-(0.0442*G709^2)+(0.000557*G709^3))</f>
        <v>1.824757</v>
      </c>
      <c r="K709" s="5" t="s">
        <v>995</v>
      </c>
    </row>
    <row r="710" spans="1:11">
      <c r="A710" s="152" t="s">
        <v>952</v>
      </c>
      <c r="D710" s="152" t="s">
        <v>407</v>
      </c>
      <c r="F710" s="152" t="s">
        <v>409</v>
      </c>
      <c r="G710" s="163">
        <v>-0.7</v>
      </c>
      <c r="H710" s="164">
        <v>151.19999999999999</v>
      </c>
      <c r="I710" s="155">
        <f t="shared" si="13"/>
        <v>1.267849051</v>
      </c>
      <c r="K710" s="5" t="s">
        <v>995</v>
      </c>
    </row>
    <row r="711" spans="1:11">
      <c r="A711" s="152" t="s">
        <v>952</v>
      </c>
      <c r="D711" s="152" t="s">
        <v>407</v>
      </c>
      <c r="F711" s="152" t="s">
        <v>409</v>
      </c>
      <c r="G711" s="163">
        <v>-0.4</v>
      </c>
      <c r="H711" s="164">
        <v>149.80000000000001</v>
      </c>
      <c r="I711" s="155">
        <f t="shared" si="13"/>
        <v>0.71910764800000004</v>
      </c>
      <c r="K711" s="5" t="s">
        <v>995</v>
      </c>
    </row>
    <row r="712" spans="1:11">
      <c r="A712" s="152" t="s">
        <v>952</v>
      </c>
      <c r="D712" s="152" t="s">
        <v>407</v>
      </c>
      <c r="F712" s="152" t="s">
        <v>409</v>
      </c>
      <c r="G712" s="163">
        <v>-0.6</v>
      </c>
      <c r="H712" s="164">
        <v>147.9</v>
      </c>
      <c r="I712" s="155">
        <f t="shared" si="13"/>
        <v>1.0840323119999999</v>
      </c>
      <c r="K712" s="5" t="s">
        <v>995</v>
      </c>
    </row>
    <row r="713" spans="1:11">
      <c r="A713" s="152" t="s">
        <v>952</v>
      </c>
      <c r="D713" s="152" t="s">
        <v>407</v>
      </c>
      <c r="F713" s="152" t="s">
        <v>409</v>
      </c>
      <c r="G713" s="163">
        <v>-0.7</v>
      </c>
      <c r="H713" s="164">
        <v>149.6</v>
      </c>
      <c r="I713" s="155">
        <f t="shared" si="13"/>
        <v>1.267849051</v>
      </c>
      <c r="K713" s="5" t="s">
        <v>995</v>
      </c>
    </row>
    <row r="714" spans="1:11">
      <c r="A714" s="152" t="s">
        <v>952</v>
      </c>
      <c r="D714" s="152" t="s">
        <v>407</v>
      </c>
      <c r="F714" s="152" t="s">
        <v>409</v>
      </c>
      <c r="G714" s="163">
        <v>-0.6</v>
      </c>
      <c r="H714" s="164">
        <v>152.69999999999999</v>
      </c>
      <c r="I714" s="155">
        <f t="shared" si="13"/>
        <v>1.0840323119999999</v>
      </c>
      <c r="K714" s="5" t="s">
        <v>995</v>
      </c>
    </row>
    <row r="715" spans="1:11">
      <c r="A715" s="152" t="s">
        <v>952</v>
      </c>
      <c r="D715" s="152" t="s">
        <v>407</v>
      </c>
      <c r="F715" s="152" t="s">
        <v>409</v>
      </c>
      <c r="G715" s="163">
        <v>-0.5</v>
      </c>
      <c r="H715" s="164">
        <v>153.6</v>
      </c>
      <c r="I715" s="155">
        <f t="shared" si="13"/>
        <v>0.90111962499999998</v>
      </c>
      <c r="K715" s="5" t="s">
        <v>995</v>
      </c>
    </row>
    <row r="716" spans="1:11">
      <c r="A716" s="152" t="s">
        <v>952</v>
      </c>
      <c r="D716" s="152" t="s">
        <v>407</v>
      </c>
      <c r="F716" s="152" t="s">
        <v>409</v>
      </c>
      <c r="G716" s="163">
        <v>-0.7</v>
      </c>
      <c r="H716" s="164">
        <v>150.9</v>
      </c>
      <c r="I716" s="155">
        <f t="shared" si="13"/>
        <v>1.267849051</v>
      </c>
      <c r="K716" s="5" t="s">
        <v>995</v>
      </c>
    </row>
    <row r="717" spans="1:11">
      <c r="A717" s="152" t="s">
        <v>952</v>
      </c>
      <c r="D717" s="152" t="s">
        <v>407</v>
      </c>
      <c r="F717" s="152" t="s">
        <v>409</v>
      </c>
      <c r="G717" s="163">
        <v>-0.8</v>
      </c>
      <c r="H717" s="164">
        <v>153.19999999999999</v>
      </c>
      <c r="I717" s="155">
        <f t="shared" si="13"/>
        <v>1.4525731840000002</v>
      </c>
      <c r="K717" s="5" t="s">
        <v>995</v>
      </c>
    </row>
    <row r="718" spans="1:11">
      <c r="A718" s="152" t="s">
        <v>952</v>
      </c>
      <c r="D718" s="152" t="s">
        <v>407</v>
      </c>
      <c r="F718" s="152" t="s">
        <v>409</v>
      </c>
      <c r="G718" s="163">
        <v>-0.4</v>
      </c>
      <c r="H718" s="164">
        <v>156.69999999999999</v>
      </c>
      <c r="I718" s="155">
        <f t="shared" si="13"/>
        <v>0.71910764800000004</v>
      </c>
      <c r="K718" s="5" t="s">
        <v>995</v>
      </c>
    </row>
    <row r="719" spans="1:11">
      <c r="A719" s="152" t="s">
        <v>952</v>
      </c>
      <c r="D719" s="152" t="s">
        <v>407</v>
      </c>
      <c r="F719" s="152" t="s">
        <v>409</v>
      </c>
      <c r="G719" s="163">
        <v>-0.8</v>
      </c>
      <c r="H719" s="164">
        <v>156.80000000000001</v>
      </c>
      <c r="I719" s="155">
        <f t="shared" si="13"/>
        <v>1.4525731840000002</v>
      </c>
      <c r="K719" s="5" t="s">
        <v>995</v>
      </c>
    </row>
    <row r="720" spans="1:11">
      <c r="A720" s="152" t="s">
        <v>952</v>
      </c>
      <c r="D720" s="152" t="s">
        <v>407</v>
      </c>
      <c r="F720" s="152" t="s">
        <v>409</v>
      </c>
      <c r="G720" s="163">
        <v>-0.6</v>
      </c>
      <c r="H720" s="164">
        <v>156.6</v>
      </c>
      <c r="I720" s="155">
        <f t="shared" si="13"/>
        <v>1.0840323119999999</v>
      </c>
      <c r="K720" s="5" t="s">
        <v>995</v>
      </c>
    </row>
    <row r="721" spans="1:11">
      <c r="A721" s="152" t="s">
        <v>952</v>
      </c>
      <c r="D721" s="152" t="s">
        <v>407</v>
      </c>
      <c r="F721" s="152" t="s">
        <v>409</v>
      </c>
      <c r="G721" s="163">
        <v>-0.4</v>
      </c>
      <c r="H721" s="164">
        <v>155.30000000000001</v>
      </c>
      <c r="I721" s="155">
        <f t="shared" si="13"/>
        <v>0.71910764800000004</v>
      </c>
      <c r="K721" s="5" t="s">
        <v>995</v>
      </c>
    </row>
    <row r="722" spans="1:11">
      <c r="A722" s="152" t="s">
        <v>952</v>
      </c>
      <c r="D722" s="152" t="s">
        <v>407</v>
      </c>
      <c r="F722" s="152" t="s">
        <v>409</v>
      </c>
      <c r="G722" s="163">
        <v>-0.6</v>
      </c>
      <c r="H722" s="164">
        <v>155.19999999999999</v>
      </c>
      <c r="I722" s="155">
        <f t="shared" si="13"/>
        <v>1.0840323119999999</v>
      </c>
      <c r="K722" s="5" t="s">
        <v>995</v>
      </c>
    </row>
    <row r="723" spans="1:11">
      <c r="A723" s="152" t="s">
        <v>952</v>
      </c>
      <c r="D723" s="152" t="s">
        <v>407</v>
      </c>
      <c r="F723" s="152" t="s">
        <v>409</v>
      </c>
      <c r="G723" s="163">
        <v>-0.7</v>
      </c>
      <c r="H723" s="164">
        <v>154.9</v>
      </c>
      <c r="I723" s="155">
        <f t="shared" si="13"/>
        <v>1.267849051</v>
      </c>
      <c r="K723" s="5" t="s">
        <v>995</v>
      </c>
    </row>
    <row r="724" spans="1:11">
      <c r="A724" s="152" t="s">
        <v>952</v>
      </c>
      <c r="D724" s="152" t="s">
        <v>407</v>
      </c>
      <c r="F724" s="152" t="s">
        <v>409</v>
      </c>
      <c r="G724" s="163">
        <v>-0.7</v>
      </c>
      <c r="H724" s="164">
        <v>153.69999999999999</v>
      </c>
      <c r="I724" s="155">
        <f t="shared" si="13"/>
        <v>1.267849051</v>
      </c>
      <c r="K724" s="5" t="s">
        <v>995</v>
      </c>
    </row>
    <row r="725" spans="1:11">
      <c r="A725" s="152" t="s">
        <v>952</v>
      </c>
      <c r="D725" s="152" t="s">
        <v>407</v>
      </c>
      <c r="F725" s="152" t="s">
        <v>409</v>
      </c>
      <c r="G725" s="163">
        <v>-0.5</v>
      </c>
      <c r="H725" s="164">
        <v>157.9</v>
      </c>
      <c r="I725" s="155">
        <f t="shared" si="13"/>
        <v>0.90111962499999998</v>
      </c>
      <c r="K725" s="5" t="s">
        <v>995</v>
      </c>
    </row>
    <row r="726" spans="1:11">
      <c r="A726" s="152" t="s">
        <v>952</v>
      </c>
      <c r="D726" s="152" t="s">
        <v>407</v>
      </c>
      <c r="F726" s="152" t="s">
        <v>409</v>
      </c>
      <c r="G726" s="163">
        <v>-0.4</v>
      </c>
      <c r="H726" s="164">
        <v>156.69999999999999</v>
      </c>
      <c r="I726" s="155">
        <f t="shared" si="13"/>
        <v>0.71910764800000004</v>
      </c>
      <c r="K726" s="5" t="s">
        <v>995</v>
      </c>
    </row>
    <row r="727" spans="1:11">
      <c r="A727" s="152" t="s">
        <v>952</v>
      </c>
      <c r="D727" s="152" t="s">
        <v>407</v>
      </c>
      <c r="F727" s="152" t="s">
        <v>409</v>
      </c>
      <c r="G727" s="163">
        <v>-0.8</v>
      </c>
      <c r="H727" s="164">
        <v>156.30000000000001</v>
      </c>
      <c r="I727" s="155">
        <f t="shared" si="13"/>
        <v>1.4525731840000002</v>
      </c>
      <c r="K727" s="5" t="s">
        <v>995</v>
      </c>
    </row>
    <row r="728" spans="1:11">
      <c r="A728" s="152" t="s">
        <v>952</v>
      </c>
      <c r="D728" s="152" t="s">
        <v>407</v>
      </c>
      <c r="F728" s="152" t="s">
        <v>409</v>
      </c>
      <c r="G728" s="163">
        <v>-1</v>
      </c>
      <c r="H728" s="164">
        <v>150.9</v>
      </c>
      <c r="I728" s="155">
        <f t="shared" si="13"/>
        <v>1.824757</v>
      </c>
      <c r="K728" s="5" t="s">
        <v>995</v>
      </c>
    </row>
    <row r="729" spans="1:11">
      <c r="A729" s="152" t="s">
        <v>952</v>
      </c>
      <c r="D729" s="152" t="s">
        <v>407</v>
      </c>
      <c r="F729" s="152" t="s">
        <v>409</v>
      </c>
      <c r="G729" s="163">
        <v>-0.5</v>
      </c>
      <c r="H729" s="164">
        <v>156.6</v>
      </c>
      <c r="I729" s="155">
        <f t="shared" si="13"/>
        <v>0.90111962499999998</v>
      </c>
      <c r="K729" s="5" t="s">
        <v>995</v>
      </c>
    </row>
    <row r="730" spans="1:11">
      <c r="A730" s="152" t="s">
        <v>952</v>
      </c>
      <c r="D730" s="152" t="s">
        <v>407</v>
      </c>
      <c r="F730" s="152" t="s">
        <v>409</v>
      </c>
      <c r="G730" s="163">
        <v>-1.1000000000000001</v>
      </c>
      <c r="H730" s="164">
        <v>153</v>
      </c>
      <c r="I730" s="155">
        <f t="shared" si="13"/>
        <v>2.0122233669999998</v>
      </c>
      <c r="K730" s="5" t="s">
        <v>995</v>
      </c>
    </row>
    <row r="731" spans="1:11">
      <c r="A731" s="152" t="s">
        <v>952</v>
      </c>
      <c r="D731" s="152" t="s">
        <v>407</v>
      </c>
      <c r="F731" s="152" t="s">
        <v>409</v>
      </c>
      <c r="G731" s="163">
        <v>-1.2</v>
      </c>
      <c r="H731" s="164">
        <v>153.6</v>
      </c>
      <c r="I731" s="155">
        <f t="shared" si="13"/>
        <v>2.2006104960000004</v>
      </c>
      <c r="K731" s="5" t="s">
        <v>995</v>
      </c>
    </row>
    <row r="732" spans="1:11">
      <c r="A732" s="152" t="s">
        <v>952</v>
      </c>
      <c r="D732" s="152" t="s">
        <v>407</v>
      </c>
      <c r="F732" s="152" t="s">
        <v>409</v>
      </c>
      <c r="G732" s="163">
        <v>-0.5</v>
      </c>
      <c r="H732" s="164">
        <v>153.9</v>
      </c>
      <c r="I732" s="155">
        <f t="shared" si="13"/>
        <v>0.90111962499999998</v>
      </c>
      <c r="K732" s="5" t="s">
        <v>995</v>
      </c>
    </row>
    <row r="733" spans="1:11">
      <c r="A733" s="152" t="s">
        <v>952</v>
      </c>
      <c r="D733" s="152" t="s">
        <v>407</v>
      </c>
      <c r="F733" s="152" t="s">
        <v>409</v>
      </c>
      <c r="G733" s="163">
        <v>-0.8</v>
      </c>
      <c r="H733" s="164">
        <v>146.69999999999999</v>
      </c>
      <c r="I733" s="155">
        <f t="shared" si="13"/>
        <v>1.4525731840000002</v>
      </c>
      <c r="K733" s="5" t="s">
        <v>995</v>
      </c>
    </row>
    <row r="734" spans="1:11">
      <c r="A734" s="152" t="s">
        <v>952</v>
      </c>
      <c r="D734" s="152" t="s">
        <v>407</v>
      </c>
      <c r="F734" s="152" t="s">
        <v>409</v>
      </c>
      <c r="G734" s="163">
        <v>-0.9</v>
      </c>
      <c r="H734" s="164">
        <v>154.30000000000001</v>
      </c>
      <c r="I734" s="155">
        <f t="shared" si="13"/>
        <v>1.6382080530000003</v>
      </c>
      <c r="K734" s="5" t="s">
        <v>995</v>
      </c>
    </row>
    <row r="735" spans="1:11">
      <c r="A735" s="152" t="s">
        <v>952</v>
      </c>
      <c r="D735" s="152" t="s">
        <v>407</v>
      </c>
      <c r="F735" s="152" t="s">
        <v>409</v>
      </c>
      <c r="G735" s="163">
        <v>-1</v>
      </c>
      <c r="H735" s="164">
        <v>156.69999999999999</v>
      </c>
      <c r="I735" s="155">
        <f t="shared" si="13"/>
        <v>1.824757</v>
      </c>
      <c r="K735" s="5" t="s">
        <v>995</v>
      </c>
    </row>
    <row r="736" spans="1:11">
      <c r="A736" s="152" t="s">
        <v>952</v>
      </c>
      <c r="D736" s="152" t="s">
        <v>407</v>
      </c>
      <c r="F736" s="152" t="s">
        <v>409</v>
      </c>
      <c r="G736" s="163">
        <v>-1.1000000000000001</v>
      </c>
      <c r="H736" s="164">
        <v>157.19999999999999</v>
      </c>
      <c r="I736" s="155">
        <f t="shared" si="13"/>
        <v>2.0122233669999998</v>
      </c>
      <c r="K736" s="5" t="s">
        <v>995</v>
      </c>
    </row>
    <row r="737" spans="1:11">
      <c r="A737" s="152" t="s">
        <v>952</v>
      </c>
      <c r="D737" s="152" t="s">
        <v>407</v>
      </c>
      <c r="F737" s="152" t="s">
        <v>409</v>
      </c>
      <c r="G737" s="163">
        <v>-1.2</v>
      </c>
      <c r="H737" s="164">
        <v>156.4</v>
      </c>
      <c r="I737" s="155">
        <f t="shared" si="13"/>
        <v>2.2006104960000004</v>
      </c>
      <c r="K737" s="5" t="s">
        <v>995</v>
      </c>
    </row>
    <row r="738" spans="1:11">
      <c r="A738" s="152" t="s">
        <v>952</v>
      </c>
      <c r="D738" s="152" t="s">
        <v>407</v>
      </c>
      <c r="F738" s="152" t="s">
        <v>409</v>
      </c>
      <c r="G738" s="163">
        <v>-1.7</v>
      </c>
      <c r="H738" s="164">
        <v>148.1</v>
      </c>
      <c r="I738" s="155">
        <f t="shared" si="13"/>
        <v>3.1564745409999997</v>
      </c>
      <c r="K738" s="5" t="s">
        <v>995</v>
      </c>
    </row>
    <row r="739" spans="1:11">
      <c r="A739" s="152" t="s">
        <v>952</v>
      </c>
      <c r="D739" s="152" t="s">
        <v>407</v>
      </c>
      <c r="F739" s="152" t="s">
        <v>409</v>
      </c>
      <c r="G739" s="163">
        <v>-1.7</v>
      </c>
      <c r="H739" s="164">
        <v>148.19999999999999</v>
      </c>
      <c r="I739" s="155">
        <f t="shared" si="13"/>
        <v>3.1564745409999997</v>
      </c>
      <c r="K739" s="5" t="s">
        <v>995</v>
      </c>
    </row>
    <row r="740" spans="1:11">
      <c r="A740" s="152" t="s">
        <v>952</v>
      </c>
      <c r="D740" s="152" t="s">
        <v>407</v>
      </c>
      <c r="F740" s="152" t="s">
        <v>409</v>
      </c>
      <c r="G740" s="163">
        <v>-0.9</v>
      </c>
      <c r="H740" s="164">
        <v>155.4</v>
      </c>
      <c r="I740" s="155">
        <f t="shared" si="13"/>
        <v>1.6382080530000003</v>
      </c>
      <c r="K740" s="5" t="s">
        <v>995</v>
      </c>
    </row>
    <row r="741" spans="1:11">
      <c r="A741" s="152" t="s">
        <v>952</v>
      </c>
      <c r="D741" s="152" t="s">
        <v>407</v>
      </c>
      <c r="F741" s="152" t="s">
        <v>409</v>
      </c>
      <c r="G741" s="163">
        <v>-0.8</v>
      </c>
      <c r="H741" s="164">
        <v>147.6</v>
      </c>
      <c r="I741" s="155">
        <f t="shared" si="13"/>
        <v>1.4525731840000002</v>
      </c>
      <c r="K741" s="5" t="s">
        <v>995</v>
      </c>
    </row>
    <row r="742" spans="1:11">
      <c r="A742" s="152" t="s">
        <v>952</v>
      </c>
      <c r="D742" s="152" t="s">
        <v>407</v>
      </c>
      <c r="F742" s="152" t="s">
        <v>409</v>
      </c>
      <c r="G742" s="163">
        <v>-0.7</v>
      </c>
      <c r="H742" s="164">
        <v>150.19999999999999</v>
      </c>
      <c r="I742" s="155">
        <f t="shared" si="13"/>
        <v>1.267849051</v>
      </c>
      <c r="K742" s="5" t="s">
        <v>995</v>
      </c>
    </row>
    <row r="743" spans="1:11">
      <c r="A743" s="152" t="s">
        <v>952</v>
      </c>
      <c r="D743" s="152" t="s">
        <v>407</v>
      </c>
      <c r="F743" s="152" t="s">
        <v>409</v>
      </c>
      <c r="G743" s="163">
        <v>-0.9</v>
      </c>
      <c r="H743" s="164">
        <v>147.69999999999999</v>
      </c>
      <c r="I743" s="155">
        <f t="shared" si="13"/>
        <v>1.6382080530000003</v>
      </c>
      <c r="K743" s="5" t="s">
        <v>995</v>
      </c>
    </row>
    <row r="744" spans="1:11">
      <c r="A744" s="152" t="s">
        <v>952</v>
      </c>
      <c r="D744" s="152" t="s">
        <v>407</v>
      </c>
      <c r="F744" s="152" t="s">
        <v>409</v>
      </c>
      <c r="G744" s="163">
        <v>-1.1000000000000001</v>
      </c>
      <c r="H744" s="164">
        <v>154.4</v>
      </c>
      <c r="I744" s="155">
        <f t="shared" si="13"/>
        <v>2.0122233669999998</v>
      </c>
      <c r="K744" s="5" t="s">
        <v>995</v>
      </c>
    </row>
    <row r="745" spans="1:11">
      <c r="A745" s="152" t="s">
        <v>952</v>
      </c>
      <c r="D745" s="152" t="s">
        <v>407</v>
      </c>
      <c r="F745" s="152" t="s">
        <v>409</v>
      </c>
      <c r="G745" s="163">
        <v>-1.2</v>
      </c>
      <c r="H745" s="164">
        <v>155.69999999999999</v>
      </c>
      <c r="I745" s="155">
        <f t="shared" si="13"/>
        <v>2.2006104960000004</v>
      </c>
      <c r="K745" s="5" t="s">
        <v>995</v>
      </c>
    </row>
    <row r="746" spans="1:11">
      <c r="A746" s="152" t="s">
        <v>952</v>
      </c>
      <c r="D746" s="152" t="s">
        <v>407</v>
      </c>
      <c r="F746" s="152" t="s">
        <v>409</v>
      </c>
      <c r="G746" s="163">
        <v>-0.8</v>
      </c>
      <c r="H746" s="164">
        <v>155.6</v>
      </c>
      <c r="I746" s="155">
        <f t="shared" si="13"/>
        <v>1.4525731840000002</v>
      </c>
      <c r="K746" s="5" t="s">
        <v>995</v>
      </c>
    </row>
    <row r="747" spans="1:11">
      <c r="A747" s="152" t="s">
        <v>952</v>
      </c>
      <c r="D747" s="152" t="s">
        <v>407</v>
      </c>
      <c r="F747" s="152" t="s">
        <v>409</v>
      </c>
      <c r="G747" s="163">
        <v>-0.9</v>
      </c>
      <c r="H747" s="164">
        <v>156.19999999999999</v>
      </c>
      <c r="I747" s="155">
        <f t="shared" si="13"/>
        <v>1.6382080530000003</v>
      </c>
      <c r="K747" s="5" t="s">
        <v>995</v>
      </c>
    </row>
    <row r="748" spans="1:11">
      <c r="A748" s="152" t="s">
        <v>952</v>
      </c>
      <c r="D748" s="152" t="s">
        <v>407</v>
      </c>
      <c r="F748" s="152" t="s">
        <v>409</v>
      </c>
      <c r="G748" s="163">
        <v>-1</v>
      </c>
      <c r="H748" s="164">
        <v>156.69999999999999</v>
      </c>
      <c r="I748" s="155">
        <f t="shared" si="13"/>
        <v>1.824757</v>
      </c>
      <c r="K748" s="5" t="s">
        <v>995</v>
      </c>
    </row>
    <row r="749" spans="1:11">
      <c r="A749" s="152" t="s">
        <v>952</v>
      </c>
      <c r="D749" s="152" t="s">
        <v>407</v>
      </c>
      <c r="F749" s="152" t="s">
        <v>409</v>
      </c>
      <c r="G749" s="163">
        <v>-1.1000000000000001</v>
      </c>
      <c r="H749" s="164">
        <v>157.6</v>
      </c>
      <c r="I749" s="155">
        <f t="shared" si="13"/>
        <v>2.0122233669999998</v>
      </c>
      <c r="K749" s="5" t="s">
        <v>995</v>
      </c>
    </row>
    <row r="750" spans="1:11">
      <c r="A750" s="152" t="s">
        <v>952</v>
      </c>
      <c r="D750" s="152" t="s">
        <v>407</v>
      </c>
      <c r="F750" s="152" t="s">
        <v>409</v>
      </c>
      <c r="G750" s="163">
        <v>-0.8</v>
      </c>
      <c r="H750" s="164">
        <v>156.1</v>
      </c>
      <c r="I750" s="155">
        <f t="shared" si="13"/>
        <v>1.4525731840000002</v>
      </c>
      <c r="K750" s="5" t="s">
        <v>995</v>
      </c>
    </row>
    <row r="751" spans="1:11">
      <c r="A751" s="152" t="s">
        <v>952</v>
      </c>
      <c r="D751" s="152" t="s">
        <v>407</v>
      </c>
      <c r="F751" s="152" t="s">
        <v>409</v>
      </c>
      <c r="G751" s="163">
        <v>-0.6</v>
      </c>
      <c r="H751" s="164">
        <v>157.19999999999999</v>
      </c>
      <c r="I751" s="155">
        <f t="shared" si="13"/>
        <v>1.0840323119999999</v>
      </c>
      <c r="K751" s="5" t="s">
        <v>995</v>
      </c>
    </row>
    <row r="752" spans="1:11">
      <c r="A752" s="152" t="s">
        <v>952</v>
      </c>
      <c r="D752" s="152" t="s">
        <v>407</v>
      </c>
      <c r="F752" s="152" t="s">
        <v>409</v>
      </c>
      <c r="G752" s="163">
        <v>-0.8</v>
      </c>
      <c r="H752" s="164">
        <v>157.1</v>
      </c>
      <c r="I752" s="155">
        <f t="shared" si="13"/>
        <v>1.4525731840000002</v>
      </c>
      <c r="K752" s="5" t="s">
        <v>995</v>
      </c>
    </row>
    <row r="755" spans="1:2" ht="17">
      <c r="A755" s="11" t="s">
        <v>394</v>
      </c>
    </row>
    <row r="756" spans="1:2">
      <c r="A756" s="145">
        <v>1</v>
      </c>
      <c r="B756" s="146" t="s">
        <v>1070</v>
      </c>
    </row>
    <row r="757" spans="1:2">
      <c r="A757" s="152">
        <v>2</v>
      </c>
      <c r="B757" s="7" t="s">
        <v>1071</v>
      </c>
    </row>
    <row r="758" spans="1:2">
      <c r="A758" s="152">
        <v>3</v>
      </c>
      <c r="B758" s="7" t="s">
        <v>1072</v>
      </c>
    </row>
  </sheetData>
  <sortState xmlns:xlrd2="http://schemas.microsoft.com/office/spreadsheetml/2017/richdata2" ref="A756:B757">
    <sortCondition ref="B756:B757"/>
  </sortState>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5BC71-058C-42C5-A3DF-F1779A219041}">
  <dimension ref="A1:N347"/>
  <sheetViews>
    <sheetView tabSelected="1" zoomScaleNormal="100" workbookViewId="0">
      <pane ySplit="4" topLeftCell="A30" activePane="bottomLeft" state="frozen"/>
      <selection pane="bottomLeft" activeCell="P57" sqref="P57"/>
    </sheetView>
  </sheetViews>
  <sheetFormatPr baseColWidth="10" defaultColWidth="8.83203125" defaultRowHeight="15.5" customHeight="1"/>
  <cols>
    <col min="1" max="1" width="17.5" style="11" customWidth="1"/>
    <col min="2" max="2" width="25.33203125" style="7" customWidth="1"/>
    <col min="3" max="3" width="17.33203125" style="7" customWidth="1"/>
    <col min="4" max="4" width="19.5" style="7" customWidth="1"/>
    <col min="5" max="5" width="10.83203125" style="11" customWidth="1"/>
    <col min="6" max="6" width="12.33203125" style="7" customWidth="1"/>
    <col min="7" max="7" width="7.6640625" style="7" customWidth="1"/>
    <col min="8" max="8" width="12.5" style="7" customWidth="1"/>
    <col min="9" max="9" width="7.6640625" style="7" customWidth="1"/>
    <col min="10" max="10" width="12.83203125" style="7" customWidth="1"/>
    <col min="11" max="11" width="7.6640625" style="7" customWidth="1"/>
    <col min="12" max="13" width="11.5" style="12" customWidth="1"/>
    <col min="14" max="14" width="23.5" style="13" customWidth="1"/>
    <col min="15" max="16384" width="8.83203125" style="1"/>
  </cols>
  <sheetData>
    <row r="1" spans="1:14" ht="15.5" customHeight="1">
      <c r="A1" s="7" t="s">
        <v>1120</v>
      </c>
    </row>
    <row r="2" spans="1:14" ht="15.5" customHeight="1">
      <c r="A2" s="7" t="s">
        <v>1121</v>
      </c>
    </row>
    <row r="3" spans="1:14" s="247" customFormat="1" ht="15.5" customHeight="1">
      <c r="A3" s="243" t="s">
        <v>937</v>
      </c>
      <c r="B3" s="243"/>
      <c r="C3" s="243"/>
      <c r="D3" s="243"/>
      <c r="E3" s="244"/>
      <c r="F3" s="243"/>
      <c r="G3" s="243"/>
      <c r="H3" s="243"/>
      <c r="I3" s="243"/>
      <c r="J3" s="243"/>
      <c r="K3" s="243"/>
      <c r="L3" s="245"/>
      <c r="M3" s="245"/>
      <c r="N3" s="246"/>
    </row>
    <row r="4" spans="1:14" ht="15.5" customHeight="1">
      <c r="A4" s="14" t="s">
        <v>0</v>
      </c>
      <c r="B4" s="8" t="s">
        <v>1</v>
      </c>
      <c r="C4" s="8" t="s">
        <v>2</v>
      </c>
      <c r="D4" s="8" t="s">
        <v>3</v>
      </c>
      <c r="E4" s="14" t="s">
        <v>4</v>
      </c>
      <c r="F4" s="15" t="s">
        <v>352</v>
      </c>
      <c r="G4" s="8" t="s">
        <v>5</v>
      </c>
      <c r="H4" s="15" t="s">
        <v>353</v>
      </c>
      <c r="I4" s="8" t="s">
        <v>5</v>
      </c>
      <c r="J4" s="15" t="s">
        <v>354</v>
      </c>
      <c r="K4" s="8" t="s">
        <v>5</v>
      </c>
      <c r="L4" s="15" t="s">
        <v>355</v>
      </c>
      <c r="M4" s="15" t="s">
        <v>356</v>
      </c>
      <c r="N4" s="16" t="s">
        <v>6</v>
      </c>
    </row>
    <row r="5" spans="1:14" ht="15.5" customHeight="1">
      <c r="A5" s="17" t="s">
        <v>7</v>
      </c>
      <c r="B5" s="18" t="s">
        <v>8</v>
      </c>
      <c r="C5" s="18" t="s">
        <v>9</v>
      </c>
      <c r="D5" s="18" t="s">
        <v>10</v>
      </c>
      <c r="E5" s="17"/>
      <c r="F5" s="19">
        <v>19.902999999999999</v>
      </c>
      <c r="G5" s="19"/>
      <c r="H5" s="19">
        <v>15.763</v>
      </c>
      <c r="I5" s="19"/>
      <c r="J5" s="19">
        <v>38.037999999999997</v>
      </c>
      <c r="K5" s="19"/>
      <c r="L5" s="20">
        <f t="shared" ref="L5:L36" si="0">J5/F5</f>
        <v>1.9111691704768126</v>
      </c>
      <c r="M5" s="20">
        <f t="shared" ref="M5:M36" si="1">H5/F5</f>
        <v>0.79199115711199319</v>
      </c>
      <c r="N5" s="21" t="s">
        <v>965</v>
      </c>
    </row>
    <row r="6" spans="1:14" ht="15.5" customHeight="1">
      <c r="A6" s="17" t="s">
        <v>11</v>
      </c>
      <c r="B6" s="18" t="s">
        <v>8</v>
      </c>
      <c r="C6" s="18" t="s">
        <v>9</v>
      </c>
      <c r="D6" s="18" t="s">
        <v>12</v>
      </c>
      <c r="E6" s="17"/>
      <c r="F6" s="19">
        <v>19.277999999999999</v>
      </c>
      <c r="G6" s="19"/>
      <c r="H6" s="19">
        <v>15.694000000000001</v>
      </c>
      <c r="I6" s="19"/>
      <c r="J6" s="19">
        <v>37.92</v>
      </c>
      <c r="K6" s="19"/>
      <c r="L6" s="20">
        <f t="shared" si="0"/>
        <v>1.9670090258325554</v>
      </c>
      <c r="M6" s="20">
        <f t="shared" si="1"/>
        <v>0.81408859840232395</v>
      </c>
      <c r="N6" s="21" t="s">
        <v>965</v>
      </c>
    </row>
    <row r="7" spans="1:14" ht="15.5" customHeight="1">
      <c r="A7" s="17" t="s">
        <v>11</v>
      </c>
      <c r="B7" s="18" t="s">
        <v>8</v>
      </c>
      <c r="C7" s="18" t="s">
        <v>9</v>
      </c>
      <c r="D7" s="18" t="s">
        <v>13</v>
      </c>
      <c r="E7" s="17"/>
      <c r="F7" s="19">
        <v>20.896999999999998</v>
      </c>
      <c r="G7" s="19"/>
      <c r="H7" s="19">
        <v>15.804</v>
      </c>
      <c r="I7" s="19"/>
      <c r="J7" s="19">
        <v>38.130000000000003</v>
      </c>
      <c r="K7" s="19"/>
      <c r="L7" s="20">
        <f t="shared" si="0"/>
        <v>1.8246638273436382</v>
      </c>
      <c r="M7" s="20">
        <f t="shared" si="1"/>
        <v>0.75628080585730018</v>
      </c>
      <c r="N7" s="21" t="s">
        <v>965</v>
      </c>
    </row>
    <row r="8" spans="1:14" ht="15.5" customHeight="1">
      <c r="A8" s="17" t="s">
        <v>11</v>
      </c>
      <c r="B8" s="18" t="s">
        <v>8</v>
      </c>
      <c r="C8" s="18" t="s">
        <v>9</v>
      </c>
      <c r="D8" s="18" t="s">
        <v>14</v>
      </c>
      <c r="E8" s="17"/>
      <c r="F8" s="19">
        <v>20.641999999999999</v>
      </c>
      <c r="G8" s="19"/>
      <c r="H8" s="19">
        <v>15.916</v>
      </c>
      <c r="I8" s="19"/>
      <c r="J8" s="19">
        <v>38.767000000000003</v>
      </c>
      <c r="K8" s="19"/>
      <c r="L8" s="20">
        <f t="shared" si="0"/>
        <v>1.8780641410716017</v>
      </c>
      <c r="M8" s="20">
        <f t="shared" si="1"/>
        <v>0.77104931692665446</v>
      </c>
      <c r="N8" s="21" t="s">
        <v>965</v>
      </c>
    </row>
    <row r="9" spans="1:14" ht="15.5" customHeight="1">
      <c r="A9" s="17" t="s">
        <v>11</v>
      </c>
      <c r="B9" s="18" t="s">
        <v>15</v>
      </c>
      <c r="C9" s="18" t="s">
        <v>9</v>
      </c>
      <c r="D9" s="18" t="s">
        <v>16</v>
      </c>
      <c r="E9" s="17"/>
      <c r="F9" s="19">
        <v>19.303999999999998</v>
      </c>
      <c r="G9" s="19"/>
      <c r="H9" s="19">
        <v>15.698</v>
      </c>
      <c r="I9" s="19"/>
      <c r="J9" s="19">
        <v>38.115000000000002</v>
      </c>
      <c r="K9" s="19"/>
      <c r="L9" s="20">
        <f t="shared" si="0"/>
        <v>1.9744612515540823</v>
      </c>
      <c r="M9" s="20">
        <f t="shared" si="1"/>
        <v>0.81319933692498969</v>
      </c>
      <c r="N9" s="21" t="s">
        <v>965</v>
      </c>
    </row>
    <row r="10" spans="1:14" ht="15.5" customHeight="1">
      <c r="A10" s="17" t="s">
        <v>11</v>
      </c>
      <c r="B10" s="18" t="s">
        <v>17</v>
      </c>
      <c r="C10" s="18" t="s">
        <v>9</v>
      </c>
      <c r="D10" s="18" t="s">
        <v>18</v>
      </c>
      <c r="E10" s="17"/>
      <c r="F10" s="19">
        <v>20.056000000000001</v>
      </c>
      <c r="G10" s="19"/>
      <c r="H10" s="19">
        <v>15.760999999999999</v>
      </c>
      <c r="I10" s="19"/>
      <c r="J10" s="19">
        <v>38.293999999999997</v>
      </c>
      <c r="K10" s="19"/>
      <c r="L10" s="20">
        <f t="shared" si="0"/>
        <v>1.9093538093338649</v>
      </c>
      <c r="M10" s="20">
        <f t="shared" si="1"/>
        <v>0.78584962106102907</v>
      </c>
      <c r="N10" s="21" t="s">
        <v>965</v>
      </c>
    </row>
    <row r="11" spans="1:14" ht="15.5" customHeight="1">
      <c r="A11" s="17" t="s">
        <v>11</v>
      </c>
      <c r="B11" s="18" t="s">
        <v>17</v>
      </c>
      <c r="C11" s="18" t="s">
        <v>9</v>
      </c>
      <c r="D11" s="18" t="s">
        <v>19</v>
      </c>
      <c r="E11" s="17"/>
      <c r="F11" s="19">
        <v>18.314</v>
      </c>
      <c r="G11" s="19"/>
      <c r="H11" s="19">
        <v>15.638</v>
      </c>
      <c r="I11" s="19"/>
      <c r="J11" s="19">
        <v>37.670999999999999</v>
      </c>
      <c r="K11" s="19"/>
      <c r="L11" s="20">
        <f t="shared" si="0"/>
        <v>2.0569509664737358</v>
      </c>
      <c r="M11" s="20">
        <f t="shared" si="1"/>
        <v>0.85388227585453746</v>
      </c>
      <c r="N11" s="21" t="s">
        <v>965</v>
      </c>
    </row>
    <row r="12" spans="1:14" ht="15.5" customHeight="1">
      <c r="A12" s="17" t="s">
        <v>11</v>
      </c>
      <c r="B12" s="18" t="s">
        <v>17</v>
      </c>
      <c r="C12" s="18" t="s">
        <v>9</v>
      </c>
      <c r="D12" s="18" t="s">
        <v>20</v>
      </c>
      <c r="E12" s="17"/>
      <c r="F12" s="19">
        <v>20.792000000000002</v>
      </c>
      <c r="G12" s="19"/>
      <c r="H12" s="19">
        <v>15.725</v>
      </c>
      <c r="I12" s="19"/>
      <c r="J12" s="19">
        <v>38.512</v>
      </c>
      <c r="K12" s="19"/>
      <c r="L12" s="20">
        <f t="shared" si="0"/>
        <v>1.8522508657175836</v>
      </c>
      <c r="M12" s="20">
        <f t="shared" si="1"/>
        <v>0.7563005001923816</v>
      </c>
      <c r="N12" s="21" t="s">
        <v>965</v>
      </c>
    </row>
    <row r="13" spans="1:14" ht="15.5" customHeight="1">
      <c r="A13" s="22" t="s">
        <v>11</v>
      </c>
      <c r="B13" s="23" t="s">
        <v>17</v>
      </c>
      <c r="C13" s="23" t="s">
        <v>9</v>
      </c>
      <c r="D13" s="23" t="s">
        <v>21</v>
      </c>
      <c r="E13" s="22"/>
      <c r="F13" s="24">
        <v>19.32</v>
      </c>
      <c r="G13" s="24"/>
      <c r="H13" s="24">
        <v>15.617000000000001</v>
      </c>
      <c r="I13" s="24"/>
      <c r="J13" s="24">
        <v>38.075000000000003</v>
      </c>
      <c r="K13" s="24"/>
      <c r="L13" s="25">
        <f t="shared" si="0"/>
        <v>1.9707556935817807</v>
      </c>
      <c r="M13" s="25">
        <f t="shared" si="1"/>
        <v>0.80833333333333335</v>
      </c>
      <c r="N13" s="26" t="s">
        <v>965</v>
      </c>
    </row>
    <row r="14" spans="1:14" ht="15.5" customHeight="1">
      <c r="A14" s="27" t="s">
        <v>22</v>
      </c>
      <c r="B14" s="28" t="s">
        <v>125</v>
      </c>
      <c r="C14" s="28" t="s">
        <v>24</v>
      </c>
      <c r="D14" s="28">
        <v>1</v>
      </c>
      <c r="E14" s="27"/>
      <c r="F14" s="28">
        <v>17.995999999999999</v>
      </c>
      <c r="G14" s="28"/>
      <c r="H14" s="28">
        <v>15.568</v>
      </c>
      <c r="I14" s="28"/>
      <c r="J14" s="28">
        <v>37.707000000000001</v>
      </c>
      <c r="K14" s="28"/>
      <c r="L14" s="29">
        <f t="shared" si="0"/>
        <v>2.0952989553234054</v>
      </c>
      <c r="M14" s="29">
        <f t="shared" si="1"/>
        <v>0.86508112913980884</v>
      </c>
      <c r="N14" s="30" t="s">
        <v>966</v>
      </c>
    </row>
    <row r="15" spans="1:14" ht="15.5" customHeight="1">
      <c r="A15" s="27" t="s">
        <v>22</v>
      </c>
      <c r="B15" s="28" t="s">
        <v>23</v>
      </c>
      <c r="C15" s="28" t="s">
        <v>25</v>
      </c>
      <c r="D15" s="28">
        <v>2</v>
      </c>
      <c r="E15" s="27"/>
      <c r="F15" s="28">
        <v>17.63</v>
      </c>
      <c r="G15" s="28"/>
      <c r="H15" s="28">
        <v>15.484999999999999</v>
      </c>
      <c r="I15" s="28"/>
      <c r="J15" s="28">
        <v>37.414999999999999</v>
      </c>
      <c r="K15" s="28"/>
      <c r="L15" s="29">
        <f t="shared" si="0"/>
        <v>2.1222348269994327</v>
      </c>
      <c r="M15" s="29">
        <f t="shared" si="1"/>
        <v>0.87833238797504254</v>
      </c>
      <c r="N15" s="30" t="s">
        <v>966</v>
      </c>
    </row>
    <row r="16" spans="1:14" ht="15.5" customHeight="1">
      <c r="A16" s="27" t="s">
        <v>22</v>
      </c>
      <c r="B16" s="28" t="s">
        <v>23</v>
      </c>
      <c r="C16" s="28" t="s">
        <v>25</v>
      </c>
      <c r="D16" s="28">
        <v>3</v>
      </c>
      <c r="E16" s="27"/>
      <c r="F16" s="28">
        <v>17.559999999999999</v>
      </c>
      <c r="G16" s="28"/>
      <c r="H16" s="28">
        <v>15.433999999999999</v>
      </c>
      <c r="I16" s="28"/>
      <c r="J16" s="28">
        <v>37.299999999999997</v>
      </c>
      <c r="K16" s="28"/>
      <c r="L16" s="29">
        <f t="shared" si="0"/>
        <v>2.1241457858769932</v>
      </c>
      <c r="M16" s="29">
        <f t="shared" si="1"/>
        <v>0.87892938496583151</v>
      </c>
      <c r="N16" s="30" t="s">
        <v>966</v>
      </c>
    </row>
    <row r="17" spans="1:14" ht="15.5" customHeight="1">
      <c r="A17" s="31" t="s">
        <v>22</v>
      </c>
      <c r="B17" s="32" t="s">
        <v>23</v>
      </c>
      <c r="C17" s="32" t="s">
        <v>25</v>
      </c>
      <c r="D17" s="32">
        <v>4</v>
      </c>
      <c r="E17" s="31"/>
      <c r="F17" s="32">
        <v>17.59</v>
      </c>
      <c r="G17" s="32"/>
      <c r="H17" s="32">
        <v>15.46</v>
      </c>
      <c r="I17" s="32"/>
      <c r="J17" s="32">
        <v>37.35</v>
      </c>
      <c r="K17" s="32"/>
      <c r="L17" s="33">
        <f t="shared" si="0"/>
        <v>2.1233655486071634</v>
      </c>
      <c r="M17" s="33">
        <f t="shared" si="1"/>
        <v>0.87890847072200118</v>
      </c>
      <c r="N17" s="34" t="s">
        <v>966</v>
      </c>
    </row>
    <row r="18" spans="1:14" ht="15.5" customHeight="1">
      <c r="A18" s="27" t="s">
        <v>22</v>
      </c>
      <c r="B18" s="28" t="s">
        <v>26</v>
      </c>
      <c r="C18" s="28" t="s">
        <v>27</v>
      </c>
      <c r="D18" s="27">
        <v>6093</v>
      </c>
      <c r="E18" s="27">
        <v>480</v>
      </c>
      <c r="F18" s="27">
        <v>17.855</v>
      </c>
      <c r="G18" s="28"/>
      <c r="H18" s="27">
        <v>15.148</v>
      </c>
      <c r="I18" s="28"/>
      <c r="J18" s="27">
        <v>36.616999999999997</v>
      </c>
      <c r="K18" s="28"/>
      <c r="L18" s="29">
        <f t="shared" si="0"/>
        <v>2.0507980957714924</v>
      </c>
      <c r="M18" s="29">
        <f t="shared" si="1"/>
        <v>0.84838980677681319</v>
      </c>
      <c r="N18" s="30" t="s">
        <v>967</v>
      </c>
    </row>
    <row r="19" spans="1:14" ht="15.5" customHeight="1">
      <c r="A19" s="27" t="s">
        <v>22</v>
      </c>
      <c r="B19" s="28" t="s">
        <v>1115</v>
      </c>
      <c r="C19" s="28" t="s">
        <v>27</v>
      </c>
      <c r="D19" s="27">
        <v>6094</v>
      </c>
      <c r="E19" s="27">
        <v>480</v>
      </c>
      <c r="F19" s="27">
        <v>17.635000000000002</v>
      </c>
      <c r="G19" s="28"/>
      <c r="H19" s="27">
        <v>15.484</v>
      </c>
      <c r="I19" s="28"/>
      <c r="J19" s="27">
        <v>37.36</v>
      </c>
      <c r="K19" s="28"/>
      <c r="L19" s="29">
        <f t="shared" si="0"/>
        <v>2.1185143181173798</v>
      </c>
      <c r="M19" s="29">
        <f t="shared" si="1"/>
        <v>0.87802665154522253</v>
      </c>
      <c r="N19" s="30" t="s">
        <v>967</v>
      </c>
    </row>
    <row r="20" spans="1:14" ht="15.5" customHeight="1">
      <c r="A20" s="27" t="s">
        <v>22</v>
      </c>
      <c r="B20" s="28" t="s">
        <v>28</v>
      </c>
      <c r="C20" s="28" t="s">
        <v>27</v>
      </c>
      <c r="D20" s="27">
        <v>6098</v>
      </c>
      <c r="E20" s="27">
        <v>480</v>
      </c>
      <c r="F20" s="27">
        <v>18.055</v>
      </c>
      <c r="G20" s="28"/>
      <c r="H20" s="27">
        <v>15.439</v>
      </c>
      <c r="I20" s="28"/>
      <c r="J20" s="27">
        <v>37.345999999999997</v>
      </c>
      <c r="K20" s="28"/>
      <c r="L20" s="29">
        <f t="shared" si="0"/>
        <v>2.0684574909997231</v>
      </c>
      <c r="M20" s="29">
        <f t="shared" si="1"/>
        <v>0.85510938798116864</v>
      </c>
      <c r="N20" s="30" t="s">
        <v>967</v>
      </c>
    </row>
    <row r="21" spans="1:14" ht="15.5" customHeight="1">
      <c r="A21" s="27" t="s">
        <v>22</v>
      </c>
      <c r="B21" s="28" t="s">
        <v>28</v>
      </c>
      <c r="C21" s="28" t="s">
        <v>27</v>
      </c>
      <c r="D21" s="27">
        <v>6099</v>
      </c>
      <c r="E21" s="27">
        <v>480</v>
      </c>
      <c r="F21" s="27">
        <v>18.391999999999999</v>
      </c>
      <c r="G21" s="28"/>
      <c r="H21" s="27">
        <v>15.586</v>
      </c>
      <c r="I21" s="28"/>
      <c r="J21" s="27">
        <v>37.697000000000003</v>
      </c>
      <c r="K21" s="28"/>
      <c r="L21" s="29">
        <f t="shared" si="0"/>
        <v>2.0496411483253589</v>
      </c>
      <c r="M21" s="29">
        <f t="shared" si="1"/>
        <v>0.84743366681165733</v>
      </c>
      <c r="N21" s="30" t="s">
        <v>967</v>
      </c>
    </row>
    <row r="22" spans="1:14" ht="15.5" customHeight="1">
      <c r="A22" s="31" t="s">
        <v>22</v>
      </c>
      <c r="B22" s="32" t="s">
        <v>28</v>
      </c>
      <c r="C22" s="32" t="s">
        <v>27</v>
      </c>
      <c r="D22" s="31">
        <v>6102</v>
      </c>
      <c r="E22" s="31">
        <v>480</v>
      </c>
      <c r="F22" s="31">
        <v>17.675999999999998</v>
      </c>
      <c r="G22" s="32"/>
      <c r="H22" s="31">
        <v>15.438000000000001</v>
      </c>
      <c r="I22" s="32"/>
      <c r="J22" s="31">
        <v>37.264000000000003</v>
      </c>
      <c r="K22" s="32"/>
      <c r="L22" s="33">
        <f t="shared" si="0"/>
        <v>2.1081692690653999</v>
      </c>
      <c r="M22" s="33">
        <f t="shared" si="1"/>
        <v>0.87338764426340809</v>
      </c>
      <c r="N22" s="34" t="s">
        <v>967</v>
      </c>
    </row>
    <row r="23" spans="1:14" ht="15.5" customHeight="1">
      <c r="A23" s="35" t="s">
        <v>29</v>
      </c>
      <c r="B23" s="35" t="s">
        <v>30</v>
      </c>
      <c r="C23" s="35" t="s">
        <v>31</v>
      </c>
      <c r="D23" s="35" t="s">
        <v>32</v>
      </c>
      <c r="E23" s="35">
        <v>313</v>
      </c>
      <c r="F23" s="35">
        <v>18.288</v>
      </c>
      <c r="G23" s="35"/>
      <c r="H23" s="35">
        <v>15.529</v>
      </c>
      <c r="I23" s="35"/>
      <c r="J23" s="35">
        <v>38.098999999999997</v>
      </c>
      <c r="K23" s="35"/>
      <c r="L23" s="36">
        <f t="shared" si="0"/>
        <v>2.0832786526684162</v>
      </c>
      <c r="M23" s="36">
        <f t="shared" si="1"/>
        <v>0.84913604549431321</v>
      </c>
      <c r="N23" s="37" t="s">
        <v>968</v>
      </c>
    </row>
    <row r="24" spans="1:14" ht="15.5" customHeight="1">
      <c r="A24" s="38" t="s">
        <v>33</v>
      </c>
      <c r="B24" s="35" t="s">
        <v>34</v>
      </c>
      <c r="C24" s="35" t="s">
        <v>31</v>
      </c>
      <c r="D24" s="35">
        <v>15031</v>
      </c>
      <c r="E24" s="38">
        <v>295</v>
      </c>
      <c r="F24" s="35">
        <v>18.289000000000001</v>
      </c>
      <c r="G24" s="35"/>
      <c r="H24" s="35">
        <v>15.528</v>
      </c>
      <c r="I24" s="35"/>
      <c r="J24" s="35">
        <v>38.049999999999997</v>
      </c>
      <c r="K24" s="35"/>
      <c r="L24" s="39">
        <f t="shared" si="0"/>
        <v>2.0804855377549343</v>
      </c>
      <c r="M24" s="39">
        <f t="shared" si="1"/>
        <v>0.8490349390343922</v>
      </c>
      <c r="N24" s="37" t="s">
        <v>968</v>
      </c>
    </row>
    <row r="25" spans="1:14" ht="15.5" customHeight="1">
      <c r="A25" s="40" t="s">
        <v>35</v>
      </c>
      <c r="B25" s="41" t="s">
        <v>26</v>
      </c>
      <c r="C25" s="41" t="s">
        <v>37</v>
      </c>
      <c r="D25" s="41" t="s">
        <v>38</v>
      </c>
      <c r="E25" s="40">
        <v>212</v>
      </c>
      <c r="F25" s="41">
        <v>18.248000000000001</v>
      </c>
      <c r="G25" s="41"/>
      <c r="H25" s="41">
        <v>15.523999999999999</v>
      </c>
      <c r="I25" s="41"/>
      <c r="J25" s="41">
        <v>38.064999999999998</v>
      </c>
      <c r="K25" s="41"/>
      <c r="L25" s="42">
        <f t="shared" si="0"/>
        <v>2.0859820254274437</v>
      </c>
      <c r="M25" s="42">
        <f t="shared" si="1"/>
        <v>0.8507233669443226</v>
      </c>
      <c r="N25" s="43" t="s">
        <v>968</v>
      </c>
    </row>
    <row r="26" spans="1:14" ht="15.5" customHeight="1">
      <c r="A26" s="44" t="s">
        <v>35</v>
      </c>
      <c r="B26" s="45" t="s">
        <v>36</v>
      </c>
      <c r="C26" s="45" t="s">
        <v>37</v>
      </c>
      <c r="D26" s="45" t="s">
        <v>39</v>
      </c>
      <c r="E26" s="44">
        <v>212</v>
      </c>
      <c r="F26" s="45">
        <v>18.242999999999999</v>
      </c>
      <c r="G26" s="45"/>
      <c r="H26" s="45">
        <v>15.528</v>
      </c>
      <c r="I26" s="45"/>
      <c r="J26" s="45">
        <v>38.085000000000001</v>
      </c>
      <c r="K26" s="45"/>
      <c r="L26" s="46">
        <f t="shared" si="0"/>
        <v>2.0876500575563233</v>
      </c>
      <c r="M26" s="46">
        <f t="shared" si="1"/>
        <v>0.85117579345502392</v>
      </c>
      <c r="N26" s="47" t="s">
        <v>968</v>
      </c>
    </row>
    <row r="27" spans="1:14" ht="15.5" customHeight="1">
      <c r="A27" s="48" t="s">
        <v>35</v>
      </c>
      <c r="B27" s="49" t="s">
        <v>56</v>
      </c>
      <c r="C27" s="49" t="s">
        <v>9</v>
      </c>
      <c r="D27" s="49" t="s">
        <v>41</v>
      </c>
      <c r="E27" s="48"/>
      <c r="F27" s="50">
        <v>18.48</v>
      </c>
      <c r="G27" s="50"/>
      <c r="H27" s="50">
        <v>15.551</v>
      </c>
      <c r="I27" s="50"/>
      <c r="J27" s="50">
        <v>38.118000000000002</v>
      </c>
      <c r="K27" s="50"/>
      <c r="L27" s="42">
        <f t="shared" si="0"/>
        <v>2.0626623376623376</v>
      </c>
      <c r="M27" s="42">
        <f t="shared" si="1"/>
        <v>0.84150432900432903</v>
      </c>
      <c r="N27" s="51" t="s">
        <v>965</v>
      </c>
    </row>
    <row r="28" spans="1:14" ht="15.5" customHeight="1">
      <c r="A28" s="48" t="s">
        <v>35</v>
      </c>
      <c r="B28" s="49" t="s">
        <v>40</v>
      </c>
      <c r="C28" s="49" t="s">
        <v>9</v>
      </c>
      <c r="D28" s="49" t="s">
        <v>42</v>
      </c>
      <c r="E28" s="48"/>
      <c r="F28" s="50">
        <v>18.291</v>
      </c>
      <c r="G28" s="50"/>
      <c r="H28" s="50">
        <v>15.554</v>
      </c>
      <c r="I28" s="50"/>
      <c r="J28" s="50">
        <v>37.729999999999997</v>
      </c>
      <c r="K28" s="50"/>
      <c r="L28" s="42">
        <f t="shared" si="0"/>
        <v>2.0627631075392268</v>
      </c>
      <c r="M28" s="42">
        <f t="shared" si="1"/>
        <v>0.85036356678147718</v>
      </c>
      <c r="N28" s="51" t="s">
        <v>965</v>
      </c>
    </row>
    <row r="29" spans="1:14" ht="15.5" customHeight="1">
      <c r="A29" s="48" t="s">
        <v>35</v>
      </c>
      <c r="B29" s="49" t="s">
        <v>40</v>
      </c>
      <c r="C29" s="49" t="s">
        <v>9</v>
      </c>
      <c r="D29" s="49" t="s">
        <v>43</v>
      </c>
      <c r="E29" s="48"/>
      <c r="F29" s="50">
        <v>17.39</v>
      </c>
      <c r="G29" s="50"/>
      <c r="H29" s="50">
        <v>15.506</v>
      </c>
      <c r="I29" s="50"/>
      <c r="J29" s="50">
        <v>37.229999999999997</v>
      </c>
      <c r="K29" s="50"/>
      <c r="L29" s="42">
        <f t="shared" si="0"/>
        <v>2.1408855664174808</v>
      </c>
      <c r="M29" s="42">
        <f t="shared" si="1"/>
        <v>0.89166187464059798</v>
      </c>
      <c r="N29" s="51" t="s">
        <v>965</v>
      </c>
    </row>
    <row r="30" spans="1:14" ht="15.5" customHeight="1">
      <c r="A30" s="48" t="s">
        <v>35</v>
      </c>
      <c r="B30" s="49" t="s">
        <v>40</v>
      </c>
      <c r="C30" s="49" t="s">
        <v>9</v>
      </c>
      <c r="D30" s="49" t="s">
        <v>44</v>
      </c>
      <c r="E30" s="48"/>
      <c r="F30" s="50">
        <v>18.803999999999998</v>
      </c>
      <c r="G30" s="50"/>
      <c r="H30" s="50">
        <v>15.577999999999999</v>
      </c>
      <c r="I30" s="50"/>
      <c r="J30" s="50">
        <v>38.216000000000001</v>
      </c>
      <c r="K30" s="50"/>
      <c r="L30" s="42">
        <f t="shared" si="0"/>
        <v>2.0323335460540313</v>
      </c>
      <c r="M30" s="42">
        <f t="shared" si="1"/>
        <v>0.82844075728568389</v>
      </c>
      <c r="N30" s="51" t="s">
        <v>965</v>
      </c>
    </row>
    <row r="31" spans="1:14" ht="15.5" customHeight="1">
      <c r="A31" s="48" t="s">
        <v>35</v>
      </c>
      <c r="B31" s="49" t="s">
        <v>40</v>
      </c>
      <c r="C31" s="49" t="s">
        <v>9</v>
      </c>
      <c r="D31" s="49" t="s">
        <v>45</v>
      </c>
      <c r="E31" s="48"/>
      <c r="F31" s="50">
        <v>18.899999999999999</v>
      </c>
      <c r="G31" s="50"/>
      <c r="H31" s="50">
        <v>15.597</v>
      </c>
      <c r="I31" s="50"/>
      <c r="J31" s="50">
        <v>38.398000000000003</v>
      </c>
      <c r="K31" s="50"/>
      <c r="L31" s="42">
        <f t="shared" si="0"/>
        <v>2.0316402116402119</v>
      </c>
      <c r="M31" s="42">
        <f t="shared" si="1"/>
        <v>0.82523809523809533</v>
      </c>
      <c r="N31" s="51" t="s">
        <v>965</v>
      </c>
    </row>
    <row r="32" spans="1:14" ht="15.5" customHeight="1">
      <c r="A32" s="48" t="s">
        <v>35</v>
      </c>
      <c r="B32" s="49" t="s">
        <v>40</v>
      </c>
      <c r="C32" s="49" t="s">
        <v>9</v>
      </c>
      <c r="D32" s="49" t="s">
        <v>46</v>
      </c>
      <c r="E32" s="48"/>
      <c r="F32" s="50">
        <v>18.978000000000002</v>
      </c>
      <c r="G32" s="50"/>
      <c r="H32" s="50">
        <v>15.587</v>
      </c>
      <c r="I32" s="50"/>
      <c r="J32" s="50">
        <v>38.427</v>
      </c>
      <c r="K32" s="50"/>
      <c r="L32" s="42">
        <f t="shared" si="0"/>
        <v>2.0248182105595953</v>
      </c>
      <c r="M32" s="42">
        <f t="shared" si="1"/>
        <v>0.82131942248919798</v>
      </c>
      <c r="N32" s="51" t="s">
        <v>965</v>
      </c>
    </row>
    <row r="33" spans="1:14" ht="15.5" customHeight="1">
      <c r="A33" s="48" t="s">
        <v>35</v>
      </c>
      <c r="B33" s="49" t="s">
        <v>40</v>
      </c>
      <c r="C33" s="49" t="s">
        <v>9</v>
      </c>
      <c r="D33" s="49" t="s">
        <v>47</v>
      </c>
      <c r="E33" s="48"/>
      <c r="F33" s="50">
        <v>18.824999999999999</v>
      </c>
      <c r="G33" s="50"/>
      <c r="H33" s="50">
        <v>15.356999999999999</v>
      </c>
      <c r="I33" s="50"/>
      <c r="J33" s="50">
        <v>38.396000000000001</v>
      </c>
      <c r="K33" s="50"/>
      <c r="L33" s="42">
        <f t="shared" si="0"/>
        <v>2.0396281540504648</v>
      </c>
      <c r="M33" s="42">
        <f t="shared" si="1"/>
        <v>0.81577689243027884</v>
      </c>
      <c r="N33" s="51" t="s">
        <v>969</v>
      </c>
    </row>
    <row r="34" spans="1:14" ht="15.5" customHeight="1">
      <c r="A34" s="48" t="s">
        <v>35</v>
      </c>
      <c r="B34" s="49" t="s">
        <v>40</v>
      </c>
      <c r="C34" s="49" t="s">
        <v>9</v>
      </c>
      <c r="D34" s="49" t="s">
        <v>48</v>
      </c>
      <c r="E34" s="48"/>
      <c r="F34" s="50">
        <v>18.747</v>
      </c>
      <c r="G34" s="50"/>
      <c r="H34" s="50">
        <v>15.583</v>
      </c>
      <c r="I34" s="50"/>
      <c r="J34" s="50">
        <v>38.311999999999998</v>
      </c>
      <c r="K34" s="50"/>
      <c r="L34" s="42">
        <f t="shared" si="0"/>
        <v>2.0436336480503545</v>
      </c>
      <c r="M34" s="42">
        <f t="shared" si="1"/>
        <v>0.83122632954606068</v>
      </c>
      <c r="N34" s="51" t="s">
        <v>969</v>
      </c>
    </row>
    <row r="35" spans="1:14" ht="15.5" customHeight="1">
      <c r="A35" s="48" t="s">
        <v>35</v>
      </c>
      <c r="B35" s="49" t="s">
        <v>40</v>
      </c>
      <c r="C35" s="49" t="s">
        <v>9</v>
      </c>
      <c r="D35" s="49" t="s">
        <v>49</v>
      </c>
      <c r="E35" s="48"/>
      <c r="F35" s="50">
        <v>18.911999999999999</v>
      </c>
      <c r="G35" s="50"/>
      <c r="H35" s="50">
        <v>15.621</v>
      </c>
      <c r="I35" s="50"/>
      <c r="J35" s="50">
        <v>38.497999999999998</v>
      </c>
      <c r="K35" s="50"/>
      <c r="L35" s="42">
        <f t="shared" si="0"/>
        <v>2.0356387478849407</v>
      </c>
      <c r="M35" s="42">
        <f t="shared" si="1"/>
        <v>0.82598350253807118</v>
      </c>
      <c r="N35" s="51" t="s">
        <v>969</v>
      </c>
    </row>
    <row r="36" spans="1:14" ht="15.5" customHeight="1">
      <c r="A36" s="48" t="s">
        <v>35</v>
      </c>
      <c r="B36" s="49" t="s">
        <v>40</v>
      </c>
      <c r="C36" s="49" t="s">
        <v>9</v>
      </c>
      <c r="D36" s="49" t="s">
        <v>50</v>
      </c>
      <c r="E36" s="48"/>
      <c r="F36" s="50">
        <v>18.907</v>
      </c>
      <c r="G36" s="50"/>
      <c r="H36" s="50">
        <v>15.61</v>
      </c>
      <c r="I36" s="50"/>
      <c r="J36" s="50">
        <v>38.366999999999997</v>
      </c>
      <c r="K36" s="50"/>
      <c r="L36" s="42">
        <f t="shared" si="0"/>
        <v>2.0292484265087003</v>
      </c>
      <c r="M36" s="42">
        <f t="shared" si="1"/>
        <v>0.82562014068863376</v>
      </c>
      <c r="N36" s="51" t="s">
        <v>969</v>
      </c>
    </row>
    <row r="37" spans="1:14" ht="15.5" customHeight="1">
      <c r="A37" s="48" t="s">
        <v>35</v>
      </c>
      <c r="B37" s="49" t="s">
        <v>40</v>
      </c>
      <c r="C37" s="49" t="s">
        <v>9</v>
      </c>
      <c r="D37" s="49" t="s">
        <v>51</v>
      </c>
      <c r="E37" s="48"/>
      <c r="F37" s="50">
        <v>18.591999999999999</v>
      </c>
      <c r="G37" s="50"/>
      <c r="H37" s="50">
        <v>15.586</v>
      </c>
      <c r="I37" s="50"/>
      <c r="J37" s="50">
        <v>38.104999999999997</v>
      </c>
      <c r="K37" s="50"/>
      <c r="L37" s="42">
        <f t="shared" ref="L37:L62" si="2">J37/F37</f>
        <v>2.0495374354561102</v>
      </c>
      <c r="M37" s="42">
        <f t="shared" ref="M37:M62" si="3">H37/F37</f>
        <v>0.83831755593803792</v>
      </c>
      <c r="N37" s="51" t="s">
        <v>969</v>
      </c>
    </row>
    <row r="38" spans="1:14" ht="15.5" customHeight="1">
      <c r="A38" s="48" t="s">
        <v>35</v>
      </c>
      <c r="B38" s="49" t="s">
        <v>40</v>
      </c>
      <c r="C38" s="49" t="s">
        <v>9</v>
      </c>
      <c r="D38" s="49" t="s">
        <v>52</v>
      </c>
      <c r="E38" s="48"/>
      <c r="F38" s="50">
        <v>18.609000000000002</v>
      </c>
      <c r="G38" s="50"/>
      <c r="H38" s="50">
        <v>15.547000000000001</v>
      </c>
      <c r="I38" s="50"/>
      <c r="J38" s="50">
        <v>38.031999999999996</v>
      </c>
      <c r="K38" s="50"/>
      <c r="L38" s="42">
        <f t="shared" si="2"/>
        <v>2.0437422752431615</v>
      </c>
      <c r="M38" s="42">
        <f t="shared" si="3"/>
        <v>0.83545596216884299</v>
      </c>
      <c r="N38" s="51" t="s">
        <v>969</v>
      </c>
    </row>
    <row r="39" spans="1:14" ht="15.5" customHeight="1">
      <c r="A39" s="48" t="s">
        <v>35</v>
      </c>
      <c r="B39" s="49" t="s">
        <v>40</v>
      </c>
      <c r="C39" s="49" t="s">
        <v>9</v>
      </c>
      <c r="D39" s="49" t="s">
        <v>53</v>
      </c>
      <c r="E39" s="48"/>
      <c r="F39" s="50">
        <v>18.658999999999999</v>
      </c>
      <c r="G39" s="50"/>
      <c r="H39" s="50">
        <v>15.587999999999999</v>
      </c>
      <c r="I39" s="50"/>
      <c r="J39" s="50">
        <v>38.110999999999997</v>
      </c>
      <c r="K39" s="50"/>
      <c r="L39" s="42">
        <f t="shared" si="2"/>
        <v>2.0424995980491989</v>
      </c>
      <c r="M39" s="42">
        <f t="shared" si="3"/>
        <v>0.83541454525966019</v>
      </c>
      <c r="N39" s="51" t="s">
        <v>969</v>
      </c>
    </row>
    <row r="40" spans="1:14" ht="15.5" customHeight="1">
      <c r="A40" s="44" t="s">
        <v>35</v>
      </c>
      <c r="B40" s="45" t="s">
        <v>40</v>
      </c>
      <c r="C40" s="45" t="s">
        <v>9</v>
      </c>
      <c r="D40" s="45" t="s">
        <v>54</v>
      </c>
      <c r="E40" s="44"/>
      <c r="F40" s="52">
        <v>18.574999999999999</v>
      </c>
      <c r="G40" s="52"/>
      <c r="H40" s="52">
        <v>15.616</v>
      </c>
      <c r="I40" s="52"/>
      <c r="J40" s="52">
        <v>38.17</v>
      </c>
      <c r="K40" s="52"/>
      <c r="L40" s="46">
        <f t="shared" si="2"/>
        <v>2.0549125168236881</v>
      </c>
      <c r="M40" s="46">
        <f t="shared" si="3"/>
        <v>0.84069986541049802</v>
      </c>
      <c r="N40" s="47" t="s">
        <v>969</v>
      </c>
    </row>
    <row r="41" spans="1:14" ht="15.5" customHeight="1">
      <c r="A41" s="53" t="s">
        <v>55</v>
      </c>
      <c r="B41" s="54" t="s">
        <v>56</v>
      </c>
      <c r="C41" s="54" t="s">
        <v>57</v>
      </c>
      <c r="D41" s="54" t="s">
        <v>58</v>
      </c>
      <c r="E41" s="53">
        <v>177</v>
      </c>
      <c r="F41" s="54">
        <v>18.632000000000001</v>
      </c>
      <c r="G41" s="53">
        <v>8.9999999999999993E-3</v>
      </c>
      <c r="H41" s="54">
        <v>15.561</v>
      </c>
      <c r="I41" s="53">
        <v>1.2E-2</v>
      </c>
      <c r="J41" s="54">
        <v>38.591999999999999</v>
      </c>
      <c r="K41" s="54">
        <v>1.2999999999999999E-2</v>
      </c>
      <c r="L41" s="55">
        <f t="shared" si="2"/>
        <v>2.0712752254186344</v>
      </c>
      <c r="M41" s="55">
        <f t="shared" si="3"/>
        <v>0.83517604121940736</v>
      </c>
      <c r="N41" s="56" t="s">
        <v>970</v>
      </c>
    </row>
    <row r="42" spans="1:14" ht="15.5" customHeight="1">
      <c r="A42" s="53" t="s">
        <v>55</v>
      </c>
      <c r="B42" s="54" t="s">
        <v>56</v>
      </c>
      <c r="C42" s="54" t="s">
        <v>57</v>
      </c>
      <c r="D42" s="54" t="s">
        <v>59</v>
      </c>
      <c r="E42" s="53">
        <v>177</v>
      </c>
      <c r="F42" s="54">
        <v>18.917000000000002</v>
      </c>
      <c r="G42" s="53">
        <v>1.4999999999999999E-2</v>
      </c>
      <c r="H42" s="54">
        <v>15.584</v>
      </c>
      <c r="I42" s="53">
        <v>7.0000000000000001E-3</v>
      </c>
      <c r="J42" s="54">
        <v>38.719000000000001</v>
      </c>
      <c r="K42" s="54">
        <v>8.9999999999999993E-3</v>
      </c>
      <c r="L42" s="55">
        <f t="shared" si="2"/>
        <v>2.0467833165935403</v>
      </c>
      <c r="M42" s="55">
        <f t="shared" si="3"/>
        <v>0.82380927208331123</v>
      </c>
      <c r="N42" s="56" t="s">
        <v>970</v>
      </c>
    </row>
    <row r="43" spans="1:14" ht="15.5" customHeight="1">
      <c r="A43" s="53" t="s">
        <v>55</v>
      </c>
      <c r="B43" s="54" t="s">
        <v>56</v>
      </c>
      <c r="C43" s="54" t="s">
        <v>57</v>
      </c>
      <c r="D43" s="54" t="s">
        <v>60</v>
      </c>
      <c r="E43" s="53">
        <v>177</v>
      </c>
      <c r="F43" s="54">
        <v>18.2729</v>
      </c>
      <c r="G43" s="53"/>
      <c r="H43" s="54">
        <v>15.565799999999999</v>
      </c>
      <c r="I43" s="53"/>
      <c r="J43" s="54">
        <v>38.288200000000003</v>
      </c>
      <c r="K43" s="54"/>
      <c r="L43" s="55">
        <f t="shared" si="2"/>
        <v>2.0953543225213296</v>
      </c>
      <c r="M43" s="55">
        <f t="shared" si="3"/>
        <v>0.8518516491635153</v>
      </c>
      <c r="N43" s="56" t="s">
        <v>971</v>
      </c>
    </row>
    <row r="44" spans="1:14" ht="15.5" customHeight="1">
      <c r="A44" s="57" t="s">
        <v>55</v>
      </c>
      <c r="B44" s="58" t="s">
        <v>56</v>
      </c>
      <c r="C44" s="58" t="s">
        <v>57</v>
      </c>
      <c r="D44" s="58" t="s">
        <v>61</v>
      </c>
      <c r="E44" s="57">
        <v>177</v>
      </c>
      <c r="F44" s="58">
        <v>18.837700000000002</v>
      </c>
      <c r="G44" s="57"/>
      <c r="H44" s="58">
        <v>15.5863</v>
      </c>
      <c r="I44" s="57"/>
      <c r="J44" s="58">
        <v>38.694400000000002</v>
      </c>
      <c r="K44" s="58"/>
      <c r="L44" s="59">
        <f t="shared" si="2"/>
        <v>2.0540936526221354</v>
      </c>
      <c r="M44" s="59">
        <f t="shared" si="3"/>
        <v>0.82739931095622066</v>
      </c>
      <c r="N44" s="60" t="s">
        <v>971</v>
      </c>
    </row>
    <row r="45" spans="1:14" ht="15.5" customHeight="1">
      <c r="A45" s="57" t="s">
        <v>55</v>
      </c>
      <c r="B45" s="58" t="s">
        <v>94</v>
      </c>
      <c r="C45" s="58" t="s">
        <v>31</v>
      </c>
      <c r="D45" s="58" t="s">
        <v>63</v>
      </c>
      <c r="E45" s="57">
        <v>175</v>
      </c>
      <c r="F45" s="58">
        <v>18.334</v>
      </c>
      <c r="G45" s="58"/>
      <c r="H45" s="58">
        <v>15.526</v>
      </c>
      <c r="I45" s="58"/>
      <c r="J45" s="58">
        <v>38.100999999999999</v>
      </c>
      <c r="K45" s="58"/>
      <c r="L45" s="59">
        <f t="shared" si="2"/>
        <v>2.0781607941529399</v>
      </c>
      <c r="M45" s="59">
        <f t="shared" si="3"/>
        <v>0.84684193302061739</v>
      </c>
      <c r="N45" s="61" t="s">
        <v>968</v>
      </c>
    </row>
    <row r="46" spans="1:14" ht="15.5" customHeight="1">
      <c r="A46" s="54" t="s">
        <v>55</v>
      </c>
      <c r="B46" s="54" t="s">
        <v>62</v>
      </c>
      <c r="C46" s="54" t="s">
        <v>64</v>
      </c>
      <c r="D46" s="54" t="s">
        <v>65</v>
      </c>
      <c r="E46" s="54"/>
      <c r="F46" s="54">
        <v>18.878</v>
      </c>
      <c r="G46" s="62">
        <v>4.8999999999999998E-3</v>
      </c>
      <c r="H46" s="54">
        <v>15.566000000000001</v>
      </c>
      <c r="I46" s="62">
        <v>6.3E-3</v>
      </c>
      <c r="J46" s="54">
        <v>38.417000000000002</v>
      </c>
      <c r="K46" s="62">
        <v>6.9999999999999993E-3</v>
      </c>
      <c r="L46" s="55">
        <f t="shared" si="2"/>
        <v>2.0350143023625384</v>
      </c>
      <c r="M46" s="55">
        <f t="shared" si="3"/>
        <v>0.82455768619557157</v>
      </c>
      <c r="N46" s="63" t="s">
        <v>972</v>
      </c>
    </row>
    <row r="47" spans="1:14" ht="15.5" customHeight="1">
      <c r="A47" s="54" t="s">
        <v>55</v>
      </c>
      <c r="B47" s="54" t="s">
        <v>62</v>
      </c>
      <c r="C47" s="54" t="s">
        <v>64</v>
      </c>
      <c r="D47" s="54" t="s">
        <v>66</v>
      </c>
      <c r="E47" s="54"/>
      <c r="F47" s="54">
        <v>18.866</v>
      </c>
      <c r="G47" s="62">
        <v>5.1000000000000004E-3</v>
      </c>
      <c r="H47" s="54">
        <v>15.566000000000001</v>
      </c>
      <c r="I47" s="62">
        <v>6.7999999999999996E-3</v>
      </c>
      <c r="J47" s="54">
        <v>38.389000000000003</v>
      </c>
      <c r="K47" s="62">
        <v>7.3000000000000001E-3</v>
      </c>
      <c r="L47" s="55">
        <f t="shared" si="2"/>
        <v>2.0348245521043147</v>
      </c>
      <c r="M47" s="55">
        <f t="shared" si="3"/>
        <v>0.82508215838015486</v>
      </c>
      <c r="N47" s="63" t="s">
        <v>972</v>
      </c>
    </row>
    <row r="48" spans="1:14" ht="15.5" customHeight="1">
      <c r="A48" s="54" t="s">
        <v>55</v>
      </c>
      <c r="B48" s="54" t="s">
        <v>62</v>
      </c>
      <c r="C48" s="54" t="s">
        <v>64</v>
      </c>
      <c r="D48" s="54" t="s">
        <v>67</v>
      </c>
      <c r="E48" s="54"/>
      <c r="F48" s="54">
        <v>18.937999999999999</v>
      </c>
      <c r="G48" s="62">
        <v>4.5999999999999999E-3</v>
      </c>
      <c r="H48" s="54">
        <v>15.612</v>
      </c>
      <c r="I48" s="62">
        <v>6.3E-3</v>
      </c>
      <c r="J48" s="54">
        <v>38.488</v>
      </c>
      <c r="K48" s="62">
        <v>6.6000000000000008E-3</v>
      </c>
      <c r="L48" s="55">
        <f t="shared" si="2"/>
        <v>2.0323159784560145</v>
      </c>
      <c r="M48" s="55">
        <f t="shared" si="3"/>
        <v>0.82437427394656249</v>
      </c>
      <c r="N48" s="63" t="s">
        <v>972</v>
      </c>
    </row>
    <row r="49" spans="1:14" ht="15.5" customHeight="1">
      <c r="A49" s="54" t="s">
        <v>55</v>
      </c>
      <c r="B49" s="54" t="s">
        <v>62</v>
      </c>
      <c r="C49" s="54" t="s">
        <v>64</v>
      </c>
      <c r="D49" s="54" t="s">
        <v>68</v>
      </c>
      <c r="E49" s="54"/>
      <c r="F49" s="54">
        <v>19.004999999999999</v>
      </c>
      <c r="G49" s="62">
        <v>8.0999999999999996E-3</v>
      </c>
      <c r="H49" s="54">
        <v>15.582000000000001</v>
      </c>
      <c r="I49" s="62">
        <v>8.3000000000000001E-3</v>
      </c>
      <c r="J49" s="54">
        <v>38.369</v>
      </c>
      <c r="K49" s="62">
        <v>8.3999999999999995E-3</v>
      </c>
      <c r="L49" s="55">
        <f t="shared" si="2"/>
        <v>2.018889765851092</v>
      </c>
      <c r="M49" s="55">
        <f t="shared" si="3"/>
        <v>0.819889502762431</v>
      </c>
      <c r="N49" s="63" t="s">
        <v>972</v>
      </c>
    </row>
    <row r="50" spans="1:14" ht="15.5" customHeight="1">
      <c r="A50" s="54" t="s">
        <v>55</v>
      </c>
      <c r="B50" s="54" t="s">
        <v>62</v>
      </c>
      <c r="C50" s="54" t="s">
        <v>64</v>
      </c>
      <c r="D50" s="54" t="s">
        <v>69</v>
      </c>
      <c r="E50" s="54"/>
      <c r="F50" s="54">
        <v>19.029</v>
      </c>
      <c r="G50" s="62">
        <v>6.0000000000000001E-3</v>
      </c>
      <c r="H50" s="54">
        <v>15.59</v>
      </c>
      <c r="I50" s="62">
        <v>6.8999999999999999E-3</v>
      </c>
      <c r="J50" s="54">
        <v>38.463999999999999</v>
      </c>
      <c r="K50" s="62">
        <v>7.7999999999999996E-3</v>
      </c>
      <c r="L50" s="55">
        <f t="shared" si="2"/>
        <v>2.0213358557990433</v>
      </c>
      <c r="M50" s="55">
        <f t="shared" si="3"/>
        <v>0.8192758421356876</v>
      </c>
      <c r="N50" s="63" t="s">
        <v>972</v>
      </c>
    </row>
    <row r="51" spans="1:14" ht="15.5" customHeight="1">
      <c r="A51" s="54" t="s">
        <v>55</v>
      </c>
      <c r="B51" s="54" t="s">
        <v>62</v>
      </c>
      <c r="C51" s="54" t="s">
        <v>64</v>
      </c>
      <c r="D51" s="54" t="s">
        <v>70</v>
      </c>
      <c r="E51" s="54"/>
      <c r="F51" s="54">
        <v>18.841999999999999</v>
      </c>
      <c r="G51" s="62">
        <v>5.8999999999999999E-3</v>
      </c>
      <c r="H51" s="54">
        <v>15.548999999999999</v>
      </c>
      <c r="I51" s="62">
        <v>8.6E-3</v>
      </c>
      <c r="J51" s="54">
        <v>38.246000000000002</v>
      </c>
      <c r="K51" s="62">
        <v>9.3999999999999986E-3</v>
      </c>
      <c r="L51" s="55">
        <f t="shared" si="2"/>
        <v>2.0298269822736441</v>
      </c>
      <c r="M51" s="55">
        <f t="shared" si="3"/>
        <v>0.8252308672115487</v>
      </c>
      <c r="N51" s="63" t="s">
        <v>972</v>
      </c>
    </row>
    <row r="52" spans="1:14" ht="15.5" customHeight="1">
      <c r="A52" s="54" t="s">
        <v>55</v>
      </c>
      <c r="B52" s="54" t="s">
        <v>62</v>
      </c>
      <c r="C52" s="54" t="s">
        <v>64</v>
      </c>
      <c r="D52" s="54" t="s">
        <v>71</v>
      </c>
      <c r="E52" s="54"/>
      <c r="F52" s="54">
        <v>18.954000000000001</v>
      </c>
      <c r="G52" s="62">
        <v>5.3999999999999994E-3</v>
      </c>
      <c r="H52" s="54">
        <v>15.585000000000001</v>
      </c>
      <c r="I52" s="62">
        <v>8.0000000000000002E-3</v>
      </c>
      <c r="J52" s="54">
        <v>38.424999999999997</v>
      </c>
      <c r="K52" s="62">
        <v>7.1999999999999998E-3</v>
      </c>
      <c r="L52" s="55">
        <f t="shared" si="2"/>
        <v>2.0272765643136013</v>
      </c>
      <c r="M52" s="55">
        <f t="shared" si="3"/>
        <v>0.82225387780943338</v>
      </c>
      <c r="N52" s="63" t="s">
        <v>972</v>
      </c>
    </row>
    <row r="53" spans="1:14" ht="15.5" customHeight="1">
      <c r="A53" s="58" t="s">
        <v>55</v>
      </c>
      <c r="B53" s="58" t="s">
        <v>62</v>
      </c>
      <c r="C53" s="58" t="s">
        <v>64</v>
      </c>
      <c r="D53" s="58" t="s">
        <v>72</v>
      </c>
      <c r="E53" s="58"/>
      <c r="F53" s="58">
        <v>19.077999999999999</v>
      </c>
      <c r="G53" s="64">
        <v>1.04E-2</v>
      </c>
      <c r="H53" s="58">
        <v>15.595000000000001</v>
      </c>
      <c r="I53" s="64">
        <v>1.3100000000000001E-2</v>
      </c>
      <c r="J53" s="58">
        <v>38.521999999999998</v>
      </c>
      <c r="K53" s="64">
        <v>1.43E-2</v>
      </c>
      <c r="L53" s="59">
        <f t="shared" si="2"/>
        <v>2.0191844008805955</v>
      </c>
      <c r="M53" s="59">
        <f t="shared" si="3"/>
        <v>0.81743369325925153</v>
      </c>
      <c r="N53" s="61" t="s">
        <v>972</v>
      </c>
    </row>
    <row r="54" spans="1:14" ht="15.5" customHeight="1">
      <c r="A54" s="54" t="s">
        <v>55</v>
      </c>
      <c r="B54" s="54" t="s">
        <v>1116</v>
      </c>
      <c r="C54" s="54" t="s">
        <v>74</v>
      </c>
      <c r="D54" s="54" t="s">
        <v>75</v>
      </c>
      <c r="E54" s="54"/>
      <c r="F54" s="54">
        <v>18.088999999999999</v>
      </c>
      <c r="G54" s="54"/>
      <c r="H54" s="54">
        <v>15.529</v>
      </c>
      <c r="I54" s="54"/>
      <c r="J54" s="54">
        <v>38.039000000000001</v>
      </c>
      <c r="K54" s="54"/>
      <c r="L54" s="55">
        <f t="shared" si="2"/>
        <v>2.1028802034385539</v>
      </c>
      <c r="M54" s="55">
        <f t="shared" si="3"/>
        <v>0.85847752777931341</v>
      </c>
      <c r="N54" s="63" t="s">
        <v>1125</v>
      </c>
    </row>
    <row r="55" spans="1:14" ht="15.5" customHeight="1">
      <c r="A55" s="54" t="s">
        <v>55</v>
      </c>
      <c r="B55" s="54" t="s">
        <v>73</v>
      </c>
      <c r="C55" s="54" t="s">
        <v>74</v>
      </c>
      <c r="D55" s="54" t="s">
        <v>76</v>
      </c>
      <c r="E55" s="54"/>
      <c r="F55" s="54">
        <v>18.393999999999998</v>
      </c>
      <c r="G55" s="54"/>
      <c r="H55" s="54">
        <v>15.56</v>
      </c>
      <c r="I55" s="54"/>
      <c r="J55" s="54">
        <v>38.277999999999999</v>
      </c>
      <c r="K55" s="54"/>
      <c r="L55" s="55">
        <f t="shared" si="2"/>
        <v>2.0810046754376428</v>
      </c>
      <c r="M55" s="55">
        <f t="shared" si="3"/>
        <v>0.84592802000652401</v>
      </c>
      <c r="N55" s="63" t="s">
        <v>1125</v>
      </c>
    </row>
    <row r="56" spans="1:14" ht="15.5" customHeight="1">
      <c r="A56" s="54" t="s">
        <v>55</v>
      </c>
      <c r="B56" s="54" t="s">
        <v>73</v>
      </c>
      <c r="C56" s="54" t="s">
        <v>74</v>
      </c>
      <c r="D56" s="54" t="s">
        <v>77</v>
      </c>
      <c r="E56" s="54"/>
      <c r="F56" s="54">
        <v>18.052</v>
      </c>
      <c r="G56" s="54"/>
      <c r="H56" s="54">
        <v>15.564</v>
      </c>
      <c r="I56" s="54"/>
      <c r="J56" s="54">
        <v>37.975000000000001</v>
      </c>
      <c r="K56" s="54"/>
      <c r="L56" s="55">
        <f t="shared" si="2"/>
        <v>2.1036450254819412</v>
      </c>
      <c r="M56" s="55">
        <f t="shared" si="3"/>
        <v>0.86217593618435628</v>
      </c>
      <c r="N56" s="63" t="s">
        <v>1125</v>
      </c>
    </row>
    <row r="57" spans="1:14" ht="15.5" customHeight="1">
      <c r="A57" s="54" t="s">
        <v>55</v>
      </c>
      <c r="B57" s="54" t="s">
        <v>73</v>
      </c>
      <c r="C57" s="54" t="s">
        <v>74</v>
      </c>
      <c r="D57" s="54" t="s">
        <v>78</v>
      </c>
      <c r="E57" s="54"/>
      <c r="F57" s="54">
        <v>18.344999999999999</v>
      </c>
      <c r="G57" s="54"/>
      <c r="H57" s="54">
        <v>15.554</v>
      </c>
      <c r="I57" s="54"/>
      <c r="J57" s="54">
        <v>38.192999999999998</v>
      </c>
      <c r="K57" s="54"/>
      <c r="L57" s="55">
        <f t="shared" si="2"/>
        <v>2.0819296811120198</v>
      </c>
      <c r="M57" s="55">
        <f t="shared" si="3"/>
        <v>0.84786045243935682</v>
      </c>
      <c r="N57" s="63" t="s">
        <v>1125</v>
      </c>
    </row>
    <row r="58" spans="1:14" ht="15.5" customHeight="1">
      <c r="A58" s="54" t="s">
        <v>55</v>
      </c>
      <c r="B58" s="54" t="s">
        <v>73</v>
      </c>
      <c r="C58" s="54" t="s">
        <v>74</v>
      </c>
      <c r="D58" s="54" t="s">
        <v>79</v>
      </c>
      <c r="E58" s="54"/>
      <c r="F58" s="54">
        <v>18.350000000000001</v>
      </c>
      <c r="G58" s="54"/>
      <c r="H58" s="54">
        <v>15.545999999999999</v>
      </c>
      <c r="I58" s="54"/>
      <c r="J58" s="54">
        <v>38.22</v>
      </c>
      <c r="K58" s="54"/>
      <c r="L58" s="55">
        <f t="shared" si="2"/>
        <v>2.0828337874659399</v>
      </c>
      <c r="M58" s="55">
        <f t="shared" si="3"/>
        <v>0.84719346049046307</v>
      </c>
      <c r="N58" s="63" t="s">
        <v>1125</v>
      </c>
    </row>
    <row r="59" spans="1:14" ht="15.5" customHeight="1">
      <c r="A59" s="54" t="s">
        <v>55</v>
      </c>
      <c r="B59" s="54" t="s">
        <v>73</v>
      </c>
      <c r="C59" s="54" t="s">
        <v>74</v>
      </c>
      <c r="D59" s="54" t="s">
        <v>80</v>
      </c>
      <c r="E59" s="54"/>
      <c r="F59" s="54">
        <v>18.170999999999999</v>
      </c>
      <c r="G59" s="54"/>
      <c r="H59" s="54">
        <v>15.544</v>
      </c>
      <c r="I59" s="54"/>
      <c r="J59" s="54">
        <v>38.024999999999999</v>
      </c>
      <c r="K59" s="54"/>
      <c r="L59" s="55">
        <f t="shared" si="2"/>
        <v>2.0926201089648342</v>
      </c>
      <c r="M59" s="55">
        <f t="shared" si="3"/>
        <v>0.85542898024324476</v>
      </c>
      <c r="N59" s="63" t="s">
        <v>1125</v>
      </c>
    </row>
    <row r="60" spans="1:14" ht="15.5" customHeight="1">
      <c r="A60" s="54" t="s">
        <v>55</v>
      </c>
      <c r="B60" s="54" t="s">
        <v>73</v>
      </c>
      <c r="C60" s="54" t="s">
        <v>74</v>
      </c>
      <c r="D60" s="54" t="s">
        <v>81</v>
      </c>
      <c r="E60" s="54"/>
      <c r="F60" s="54">
        <v>18.117999999999999</v>
      </c>
      <c r="G60" s="54"/>
      <c r="H60" s="54">
        <v>15.563000000000001</v>
      </c>
      <c r="I60" s="54"/>
      <c r="J60" s="54">
        <v>38.033000000000001</v>
      </c>
      <c r="K60" s="54"/>
      <c r="L60" s="55">
        <f t="shared" si="2"/>
        <v>2.0991831327961146</v>
      </c>
      <c r="M60" s="55">
        <f t="shared" si="3"/>
        <v>0.85898001986974293</v>
      </c>
      <c r="N60" s="63" t="s">
        <v>1125</v>
      </c>
    </row>
    <row r="61" spans="1:14" ht="15.5" customHeight="1">
      <c r="A61" s="58" t="s">
        <v>55</v>
      </c>
      <c r="B61" s="58" t="s">
        <v>73</v>
      </c>
      <c r="C61" s="58" t="s">
        <v>74</v>
      </c>
      <c r="D61" s="58" t="s">
        <v>82</v>
      </c>
      <c r="E61" s="58"/>
      <c r="F61" s="58">
        <v>17.963000000000001</v>
      </c>
      <c r="G61" s="58"/>
      <c r="H61" s="58">
        <v>15.576000000000001</v>
      </c>
      <c r="I61" s="58"/>
      <c r="J61" s="58">
        <v>37.960999999999999</v>
      </c>
      <c r="K61" s="58"/>
      <c r="L61" s="59">
        <f t="shared" si="2"/>
        <v>2.1132884262094302</v>
      </c>
      <c r="M61" s="59">
        <f t="shared" si="3"/>
        <v>0.86711573790569507</v>
      </c>
      <c r="N61" s="61" t="s">
        <v>1125</v>
      </c>
    </row>
    <row r="62" spans="1:14" ht="15.5" customHeight="1">
      <c r="A62" s="65" t="s">
        <v>83</v>
      </c>
      <c r="B62" s="66" t="s">
        <v>84</v>
      </c>
      <c r="C62" s="66" t="s">
        <v>57</v>
      </c>
      <c r="D62" s="66" t="s">
        <v>85</v>
      </c>
      <c r="E62" s="65">
        <v>122</v>
      </c>
      <c r="F62" s="66">
        <v>18.331</v>
      </c>
      <c r="G62" s="66">
        <v>1.2999999999999999E-2</v>
      </c>
      <c r="H62" s="66">
        <v>15.629</v>
      </c>
      <c r="I62" s="66">
        <v>8.9999999999999993E-3</v>
      </c>
      <c r="J62" s="66">
        <v>38.246000000000002</v>
      </c>
      <c r="K62" s="66">
        <v>8.0000000000000002E-3</v>
      </c>
      <c r="L62" s="67">
        <f t="shared" si="2"/>
        <v>2.0864109977633518</v>
      </c>
      <c r="M62" s="67">
        <f t="shared" si="3"/>
        <v>0.85259942174458569</v>
      </c>
      <c r="N62" s="68" t="s">
        <v>970</v>
      </c>
    </row>
    <row r="63" spans="1:14" ht="15.5" customHeight="1">
      <c r="A63" s="65" t="s">
        <v>83</v>
      </c>
      <c r="B63" s="66" t="s">
        <v>84</v>
      </c>
      <c r="C63" s="66" t="s">
        <v>57</v>
      </c>
      <c r="D63" s="66" t="s">
        <v>86</v>
      </c>
      <c r="E63" s="65">
        <v>122</v>
      </c>
      <c r="F63" s="66">
        <v>18.295000000000002</v>
      </c>
      <c r="G63" s="66">
        <v>8.9999999999999993E-3</v>
      </c>
      <c r="H63" s="66">
        <v>15.513</v>
      </c>
      <c r="I63" s="66">
        <v>1.0999999999999999E-2</v>
      </c>
      <c r="J63" s="66">
        <v>38.237000000000002</v>
      </c>
      <c r="K63" s="66">
        <v>1.4E-2</v>
      </c>
      <c r="L63" s="67">
        <f t="shared" ref="L63:L126" si="4">J63/F63</f>
        <v>2.0900245968843945</v>
      </c>
      <c r="M63" s="67">
        <f t="shared" ref="M63:M126" si="5">H63/F63</f>
        <v>0.84793659469800486</v>
      </c>
      <c r="N63" s="68" t="s">
        <v>970</v>
      </c>
    </row>
    <row r="64" spans="1:14" ht="15.5" customHeight="1">
      <c r="A64" s="65" t="s">
        <v>83</v>
      </c>
      <c r="B64" s="66" t="s">
        <v>84</v>
      </c>
      <c r="C64" s="66" t="s">
        <v>57</v>
      </c>
      <c r="D64" s="66" t="s">
        <v>87</v>
      </c>
      <c r="E64" s="65">
        <v>122</v>
      </c>
      <c r="F64" s="66">
        <v>18.213799999999999</v>
      </c>
      <c r="G64" s="66"/>
      <c r="H64" s="66">
        <v>15.625500000000001</v>
      </c>
      <c r="I64" s="66"/>
      <c r="J64" s="66">
        <v>38.24</v>
      </c>
      <c r="K64" s="66"/>
      <c r="L64" s="67">
        <f t="shared" si="4"/>
        <v>2.0995069672446167</v>
      </c>
      <c r="M64" s="67">
        <f t="shared" si="5"/>
        <v>0.85789346539437139</v>
      </c>
      <c r="N64" s="68" t="s">
        <v>971</v>
      </c>
    </row>
    <row r="65" spans="1:14" ht="15.5" customHeight="1">
      <c r="A65" s="65" t="s">
        <v>83</v>
      </c>
      <c r="B65" s="66" t="s">
        <v>84</v>
      </c>
      <c r="C65" s="66" t="s">
        <v>57</v>
      </c>
      <c r="D65" s="66" t="s">
        <v>88</v>
      </c>
      <c r="E65" s="65">
        <v>122</v>
      </c>
      <c r="F65" s="66">
        <v>18.329599999999999</v>
      </c>
      <c r="G65" s="66"/>
      <c r="H65" s="66">
        <v>15.5487</v>
      </c>
      <c r="I65" s="66"/>
      <c r="J65" s="66">
        <v>38.206600000000002</v>
      </c>
      <c r="K65" s="66"/>
      <c r="L65" s="67">
        <f t="shared" si="4"/>
        <v>2.0844208275139668</v>
      </c>
      <c r="M65" s="67">
        <f t="shared" si="5"/>
        <v>0.84828365048882681</v>
      </c>
      <c r="N65" s="68" t="s">
        <v>971</v>
      </c>
    </row>
    <row r="66" spans="1:14" ht="15.5" customHeight="1">
      <c r="A66" s="69" t="s">
        <v>83</v>
      </c>
      <c r="B66" s="70" t="s">
        <v>84</v>
      </c>
      <c r="C66" s="70" t="s">
        <v>57</v>
      </c>
      <c r="D66" s="70" t="s">
        <v>89</v>
      </c>
      <c r="E66" s="69">
        <v>122</v>
      </c>
      <c r="F66" s="70">
        <v>18.209299999999999</v>
      </c>
      <c r="G66" s="70"/>
      <c r="H66" s="70">
        <v>15.6188</v>
      </c>
      <c r="I66" s="70"/>
      <c r="J66" s="70">
        <v>38.227699999999999</v>
      </c>
      <c r="K66" s="70"/>
      <c r="L66" s="71">
        <f t="shared" si="4"/>
        <v>2.0993503319732225</v>
      </c>
      <c r="M66" s="71">
        <f t="shared" si="5"/>
        <v>0.85773752972382256</v>
      </c>
      <c r="N66" s="72" t="s">
        <v>971</v>
      </c>
    </row>
    <row r="67" spans="1:14" ht="15.5" customHeight="1">
      <c r="A67" s="65" t="s">
        <v>83</v>
      </c>
      <c r="B67" s="66" t="s">
        <v>90</v>
      </c>
      <c r="C67" s="66" t="s">
        <v>91</v>
      </c>
      <c r="D67" s="66" t="s">
        <v>92</v>
      </c>
      <c r="E67" s="65">
        <v>122</v>
      </c>
      <c r="F67" s="66">
        <v>18.335999999999999</v>
      </c>
      <c r="G67" s="65">
        <v>7.0000000000000001E-3</v>
      </c>
      <c r="H67" s="66">
        <v>15.614000000000001</v>
      </c>
      <c r="I67" s="65">
        <v>1.2E-2</v>
      </c>
      <c r="J67" s="66">
        <v>38.250999999999998</v>
      </c>
      <c r="K67" s="66">
        <v>8.9999999999999993E-3</v>
      </c>
      <c r="L67" s="67">
        <f t="shared" si="4"/>
        <v>2.0861147469458987</v>
      </c>
      <c r="M67" s="67">
        <f t="shared" si="5"/>
        <v>0.85154886561954635</v>
      </c>
      <c r="N67" s="68" t="s">
        <v>970</v>
      </c>
    </row>
    <row r="68" spans="1:14" ht="15.5" customHeight="1">
      <c r="A68" s="65" t="s">
        <v>83</v>
      </c>
      <c r="B68" s="66" t="s">
        <v>90</v>
      </c>
      <c r="C68" s="66" t="s">
        <v>91</v>
      </c>
      <c r="D68" s="66" t="s">
        <v>93</v>
      </c>
      <c r="E68" s="65">
        <v>122</v>
      </c>
      <c r="F68" s="66">
        <v>18.344999999999999</v>
      </c>
      <c r="G68" s="65">
        <v>0.01</v>
      </c>
      <c r="H68" s="66">
        <v>15.526999999999999</v>
      </c>
      <c r="I68" s="65">
        <v>8.0000000000000002E-3</v>
      </c>
      <c r="J68" s="66">
        <v>38.246000000000002</v>
      </c>
      <c r="K68" s="66">
        <v>8.0000000000000002E-3</v>
      </c>
      <c r="L68" s="67">
        <f t="shared" si="4"/>
        <v>2.0848187517034615</v>
      </c>
      <c r="M68" s="67">
        <f t="shared" si="5"/>
        <v>0.84638866176069771</v>
      </c>
      <c r="N68" s="68" t="s">
        <v>970</v>
      </c>
    </row>
    <row r="69" spans="1:14" ht="15.5" customHeight="1">
      <c r="A69" s="73" t="s">
        <v>83</v>
      </c>
      <c r="B69" s="74" t="s">
        <v>94</v>
      </c>
      <c r="C69" s="66" t="s">
        <v>91</v>
      </c>
      <c r="D69" s="66" t="s">
        <v>95</v>
      </c>
      <c r="E69" s="73">
        <v>122</v>
      </c>
      <c r="F69" s="66">
        <v>18.321000000000002</v>
      </c>
      <c r="G69" s="65">
        <v>8.0000000000000002E-3</v>
      </c>
      <c r="H69" s="66">
        <v>15.494999999999999</v>
      </c>
      <c r="I69" s="65">
        <v>8.9999999999999993E-3</v>
      </c>
      <c r="J69" s="66">
        <v>38.238</v>
      </c>
      <c r="K69" s="66">
        <v>1.0999999999999999E-2</v>
      </c>
      <c r="L69" s="67">
        <f t="shared" si="4"/>
        <v>2.087113148845587</v>
      </c>
      <c r="M69" s="67">
        <f t="shared" si="5"/>
        <v>0.84575077779597174</v>
      </c>
      <c r="N69" s="68" t="s">
        <v>970</v>
      </c>
    </row>
    <row r="70" spans="1:14" ht="15.5" customHeight="1">
      <c r="A70" s="73" t="s">
        <v>83</v>
      </c>
      <c r="B70" s="74" t="s">
        <v>94</v>
      </c>
      <c r="C70" s="66" t="s">
        <v>91</v>
      </c>
      <c r="D70" s="66" t="s">
        <v>96</v>
      </c>
      <c r="E70" s="73">
        <v>122</v>
      </c>
      <c r="F70" s="66">
        <v>18.326000000000001</v>
      </c>
      <c r="G70" s="65">
        <v>8.9999999999999993E-3</v>
      </c>
      <c r="H70" s="66">
        <v>15.509</v>
      </c>
      <c r="I70" s="65">
        <v>8.0000000000000002E-3</v>
      </c>
      <c r="J70" s="66">
        <v>38.243000000000002</v>
      </c>
      <c r="K70" s="66">
        <v>1.4E-2</v>
      </c>
      <c r="L70" s="67">
        <f t="shared" si="4"/>
        <v>2.086816544799738</v>
      </c>
      <c r="M70" s="67">
        <f t="shared" si="5"/>
        <v>0.84628396813270768</v>
      </c>
      <c r="N70" s="68" t="s">
        <v>970</v>
      </c>
    </row>
    <row r="71" spans="1:14" ht="15.5" customHeight="1">
      <c r="A71" s="75" t="s">
        <v>83</v>
      </c>
      <c r="B71" s="76" t="s">
        <v>94</v>
      </c>
      <c r="C71" s="70" t="s">
        <v>91</v>
      </c>
      <c r="D71" s="70" t="s">
        <v>97</v>
      </c>
      <c r="E71" s="75">
        <v>122</v>
      </c>
      <c r="F71" s="70">
        <v>18.283999999999999</v>
      </c>
      <c r="G71" s="69">
        <v>8.9999999999999993E-3</v>
      </c>
      <c r="H71" s="70">
        <v>15.484</v>
      </c>
      <c r="I71" s="69">
        <v>1.2999999999999999E-2</v>
      </c>
      <c r="J71" s="70">
        <v>38.231000000000002</v>
      </c>
      <c r="K71" s="70">
        <v>8.9999999999999993E-3</v>
      </c>
      <c r="L71" s="71">
        <f t="shared" si="4"/>
        <v>2.0909538394224461</v>
      </c>
      <c r="M71" s="71">
        <f t="shared" si="5"/>
        <v>0.84686064318529863</v>
      </c>
      <c r="N71" s="72" t="s">
        <v>970</v>
      </c>
    </row>
    <row r="72" spans="1:14" s="2" customFormat="1" ht="15.5" customHeight="1">
      <c r="A72" s="73" t="s">
        <v>83</v>
      </c>
      <c r="B72" s="139" t="s">
        <v>1117</v>
      </c>
      <c r="C72" s="74" t="s">
        <v>98</v>
      </c>
      <c r="D72" s="78" t="s">
        <v>358</v>
      </c>
      <c r="E72" s="78">
        <v>108</v>
      </c>
      <c r="F72" s="79">
        <v>18.382999999999999</v>
      </c>
      <c r="G72" s="79">
        <v>2E-3</v>
      </c>
      <c r="H72" s="79">
        <v>15.52</v>
      </c>
      <c r="I72" s="79">
        <v>1E-3</v>
      </c>
      <c r="J72" s="79">
        <v>38.238</v>
      </c>
      <c r="K72" s="79">
        <v>4.0000000000000001E-3</v>
      </c>
      <c r="L72" s="67">
        <f t="shared" si="4"/>
        <v>2.0800739813958549</v>
      </c>
      <c r="M72" s="67">
        <f t="shared" si="5"/>
        <v>0.84425828210846976</v>
      </c>
      <c r="N72" s="80" t="s">
        <v>973</v>
      </c>
    </row>
    <row r="73" spans="1:14" s="2" customFormat="1" ht="15.5" customHeight="1">
      <c r="A73" s="73" t="s">
        <v>83</v>
      </c>
      <c r="B73" s="77" t="s">
        <v>357</v>
      </c>
      <c r="C73" s="74" t="s">
        <v>98</v>
      </c>
      <c r="D73" s="78" t="s">
        <v>359</v>
      </c>
      <c r="E73" s="78">
        <v>108</v>
      </c>
      <c r="F73" s="79">
        <v>18.395</v>
      </c>
      <c r="G73" s="79">
        <v>2E-3</v>
      </c>
      <c r="H73" s="79">
        <v>15.523</v>
      </c>
      <c r="I73" s="79">
        <v>2E-3</v>
      </c>
      <c r="J73" s="79">
        <v>38.250999999999998</v>
      </c>
      <c r="K73" s="79">
        <v>4.0000000000000001E-3</v>
      </c>
      <c r="L73" s="67">
        <f t="shared" si="4"/>
        <v>2.0794237564555584</v>
      </c>
      <c r="M73" s="67">
        <f t="shared" si="5"/>
        <v>0.84387061701549337</v>
      </c>
      <c r="N73" s="80" t="s">
        <v>973</v>
      </c>
    </row>
    <row r="74" spans="1:14" ht="15.5" customHeight="1">
      <c r="A74" s="73" t="s">
        <v>83</v>
      </c>
      <c r="B74" s="77" t="s">
        <v>357</v>
      </c>
      <c r="C74" s="74" t="s">
        <v>98</v>
      </c>
      <c r="D74" s="78" t="s">
        <v>360</v>
      </c>
      <c r="E74" s="78">
        <v>108</v>
      </c>
      <c r="F74" s="79">
        <v>18.378</v>
      </c>
      <c r="G74" s="79">
        <v>2E-3</v>
      </c>
      <c r="H74" s="79">
        <v>15.52</v>
      </c>
      <c r="I74" s="79">
        <v>2E-3</v>
      </c>
      <c r="J74" s="79">
        <v>38.225999999999999</v>
      </c>
      <c r="K74" s="79">
        <v>4.0000000000000001E-3</v>
      </c>
      <c r="L74" s="67">
        <f t="shared" si="4"/>
        <v>2.0799869409076068</v>
      </c>
      <c r="M74" s="67">
        <f t="shared" si="5"/>
        <v>0.84448797475242132</v>
      </c>
      <c r="N74" s="80" t="s">
        <v>973</v>
      </c>
    </row>
    <row r="75" spans="1:14" ht="15.5" customHeight="1">
      <c r="A75" s="73" t="s">
        <v>83</v>
      </c>
      <c r="B75" s="77" t="s">
        <v>357</v>
      </c>
      <c r="C75" s="74" t="s">
        <v>98</v>
      </c>
      <c r="D75" s="78" t="s">
        <v>361</v>
      </c>
      <c r="E75" s="78">
        <v>108</v>
      </c>
      <c r="F75" s="79">
        <v>18.378</v>
      </c>
      <c r="G75" s="79">
        <v>2E-3</v>
      </c>
      <c r="H75" s="79">
        <v>15.518000000000001</v>
      </c>
      <c r="I75" s="79">
        <v>2E-3</v>
      </c>
      <c r="J75" s="79">
        <v>38.213000000000001</v>
      </c>
      <c r="K75" s="79">
        <v>4.0000000000000001E-3</v>
      </c>
      <c r="L75" s="67">
        <f t="shared" si="4"/>
        <v>2.0792795734029821</v>
      </c>
      <c r="M75" s="67">
        <f t="shared" si="5"/>
        <v>0.84437914898247912</v>
      </c>
      <c r="N75" s="80" t="s">
        <v>973</v>
      </c>
    </row>
    <row r="76" spans="1:14" ht="15.5" customHeight="1">
      <c r="A76" s="73" t="s">
        <v>83</v>
      </c>
      <c r="B76" s="77" t="s">
        <v>357</v>
      </c>
      <c r="C76" s="74" t="s">
        <v>98</v>
      </c>
      <c r="D76" s="78" t="s">
        <v>362</v>
      </c>
      <c r="E76" s="78">
        <v>108</v>
      </c>
      <c r="F76" s="79">
        <v>18.341000000000001</v>
      </c>
      <c r="G76" s="79">
        <v>2E-3</v>
      </c>
      <c r="H76" s="79">
        <v>15.507</v>
      </c>
      <c r="I76" s="79">
        <v>1E-3</v>
      </c>
      <c r="J76" s="79">
        <v>38.173999999999999</v>
      </c>
      <c r="K76" s="79">
        <v>4.0000000000000001E-3</v>
      </c>
      <c r="L76" s="67">
        <f t="shared" si="4"/>
        <v>2.0813478000109042</v>
      </c>
      <c r="M76" s="67">
        <f t="shared" si="5"/>
        <v>0.84548279810261162</v>
      </c>
      <c r="N76" s="80" t="s">
        <v>973</v>
      </c>
    </row>
    <row r="77" spans="1:14" ht="15.5" customHeight="1">
      <c r="A77" s="75" t="s">
        <v>83</v>
      </c>
      <c r="B77" s="81" t="s">
        <v>357</v>
      </c>
      <c r="C77" s="76" t="s">
        <v>98</v>
      </c>
      <c r="D77" s="82" t="s">
        <v>363</v>
      </c>
      <c r="E77" s="82">
        <v>108</v>
      </c>
      <c r="F77" s="83">
        <v>18.367000000000001</v>
      </c>
      <c r="G77" s="83">
        <v>1E-3</v>
      </c>
      <c r="H77" s="83">
        <v>15.516999999999999</v>
      </c>
      <c r="I77" s="83">
        <v>1E-3</v>
      </c>
      <c r="J77" s="83">
        <v>38.218000000000004</v>
      </c>
      <c r="K77" s="83">
        <v>3.0000000000000001E-3</v>
      </c>
      <c r="L77" s="71">
        <f t="shared" si="4"/>
        <v>2.0807970817226549</v>
      </c>
      <c r="M77" s="71">
        <f t="shared" si="5"/>
        <v>0.84483040235204432</v>
      </c>
      <c r="N77" s="84" t="s">
        <v>973</v>
      </c>
    </row>
    <row r="78" spans="1:14" ht="15.5" customHeight="1">
      <c r="A78" s="73" t="s">
        <v>83</v>
      </c>
      <c r="B78" s="66" t="s">
        <v>36</v>
      </c>
      <c r="C78" s="66" t="s">
        <v>31</v>
      </c>
      <c r="D78" s="66" t="s">
        <v>99</v>
      </c>
      <c r="E78" s="65">
        <v>115</v>
      </c>
      <c r="F78" s="66">
        <v>18.288</v>
      </c>
      <c r="G78" s="66"/>
      <c r="H78" s="66">
        <v>15.525</v>
      </c>
      <c r="I78" s="66"/>
      <c r="J78" s="66">
        <v>38.11</v>
      </c>
      <c r="K78" s="66"/>
      <c r="L78" s="67">
        <f t="shared" si="4"/>
        <v>2.0838801399825022</v>
      </c>
      <c r="M78" s="67">
        <f t="shared" si="5"/>
        <v>0.84891732283464572</v>
      </c>
      <c r="N78" s="80" t="s">
        <v>968</v>
      </c>
    </row>
    <row r="79" spans="1:14" ht="15.5" customHeight="1">
      <c r="A79" s="73" t="s">
        <v>83</v>
      </c>
      <c r="B79" s="66" t="s">
        <v>36</v>
      </c>
      <c r="C79" s="66" t="s">
        <v>31</v>
      </c>
      <c r="D79" s="66" t="s">
        <v>100</v>
      </c>
      <c r="E79" s="65">
        <v>110</v>
      </c>
      <c r="F79" s="66">
        <v>18.288</v>
      </c>
      <c r="G79" s="66"/>
      <c r="H79" s="66">
        <v>15.596</v>
      </c>
      <c r="I79" s="66"/>
      <c r="J79" s="66">
        <v>38.305999999999997</v>
      </c>
      <c r="K79" s="66"/>
      <c r="L79" s="67">
        <f t="shared" si="4"/>
        <v>2.0945975503062115</v>
      </c>
      <c r="M79" s="67">
        <f t="shared" si="5"/>
        <v>0.85279965004374447</v>
      </c>
      <c r="N79" s="80" t="s">
        <v>968</v>
      </c>
    </row>
    <row r="80" spans="1:14" ht="15.5" customHeight="1">
      <c r="A80" s="73" t="s">
        <v>83</v>
      </c>
      <c r="B80" s="66" t="s">
        <v>36</v>
      </c>
      <c r="C80" s="66" t="s">
        <v>31</v>
      </c>
      <c r="D80" s="66" t="s">
        <v>101</v>
      </c>
      <c r="E80" s="65">
        <v>110</v>
      </c>
      <c r="F80" s="66">
        <v>18.292999999999999</v>
      </c>
      <c r="G80" s="66"/>
      <c r="H80" s="66">
        <v>15.525</v>
      </c>
      <c r="I80" s="66"/>
      <c r="J80" s="66">
        <v>38.139000000000003</v>
      </c>
      <c r="K80" s="66"/>
      <c r="L80" s="67">
        <f t="shared" si="4"/>
        <v>2.0848958618050624</v>
      </c>
      <c r="M80" s="67">
        <f t="shared" si="5"/>
        <v>0.84868528945498278</v>
      </c>
      <c r="N80" s="80" t="s">
        <v>968</v>
      </c>
    </row>
    <row r="81" spans="1:14" ht="15.5" customHeight="1">
      <c r="A81" s="73" t="s">
        <v>83</v>
      </c>
      <c r="B81" s="66" t="s">
        <v>125</v>
      </c>
      <c r="C81" s="66" t="s">
        <v>31</v>
      </c>
      <c r="D81" s="66">
        <v>14021</v>
      </c>
      <c r="E81" s="65">
        <v>115</v>
      </c>
      <c r="F81" s="66">
        <v>18.271000000000001</v>
      </c>
      <c r="G81" s="66"/>
      <c r="H81" s="66">
        <v>15.532999999999999</v>
      </c>
      <c r="I81" s="66"/>
      <c r="J81" s="66">
        <v>38.125</v>
      </c>
      <c r="K81" s="66"/>
      <c r="L81" s="67">
        <f t="shared" si="4"/>
        <v>2.0866400306496633</v>
      </c>
      <c r="M81" s="67">
        <f t="shared" si="5"/>
        <v>0.85014503858573687</v>
      </c>
      <c r="N81" s="80" t="s">
        <v>968</v>
      </c>
    </row>
    <row r="82" spans="1:14" ht="15.5" customHeight="1">
      <c r="A82" s="73" t="s">
        <v>83</v>
      </c>
      <c r="B82" s="66" t="s">
        <v>102</v>
      </c>
      <c r="C82" s="66" t="s">
        <v>31</v>
      </c>
      <c r="D82" s="66">
        <v>18022</v>
      </c>
      <c r="E82" s="65">
        <v>114</v>
      </c>
      <c r="F82" s="66">
        <v>18.358000000000001</v>
      </c>
      <c r="G82" s="66"/>
      <c r="H82" s="66">
        <v>15.538</v>
      </c>
      <c r="I82" s="66"/>
      <c r="J82" s="66">
        <v>38.259</v>
      </c>
      <c r="K82" s="66"/>
      <c r="L82" s="67">
        <f t="shared" si="4"/>
        <v>2.0840505501688638</v>
      </c>
      <c r="M82" s="67">
        <f t="shared" si="5"/>
        <v>0.84638849547881034</v>
      </c>
      <c r="N82" s="80" t="s">
        <v>968</v>
      </c>
    </row>
    <row r="83" spans="1:14" ht="15.5" customHeight="1">
      <c r="A83" s="73" t="s">
        <v>83</v>
      </c>
      <c r="B83" s="66" t="s">
        <v>102</v>
      </c>
      <c r="C83" s="66" t="s">
        <v>31</v>
      </c>
      <c r="D83" s="66" t="s">
        <v>103</v>
      </c>
      <c r="E83" s="65">
        <v>114</v>
      </c>
      <c r="F83" s="66">
        <v>18.52</v>
      </c>
      <c r="G83" s="66"/>
      <c r="H83" s="66">
        <v>15.529</v>
      </c>
      <c r="I83" s="66"/>
      <c r="J83" s="66">
        <v>38.156999999999996</v>
      </c>
      <c r="K83" s="66"/>
      <c r="L83" s="67">
        <f t="shared" si="4"/>
        <v>2.0603131749460042</v>
      </c>
      <c r="M83" s="67">
        <f t="shared" si="5"/>
        <v>0.83849892008639315</v>
      </c>
      <c r="N83" s="80" t="s">
        <v>968</v>
      </c>
    </row>
    <row r="84" spans="1:14" ht="15.5" customHeight="1">
      <c r="A84" s="75" t="s">
        <v>83</v>
      </c>
      <c r="B84" s="70" t="s">
        <v>104</v>
      </c>
      <c r="C84" s="70" t="s">
        <v>31</v>
      </c>
      <c r="D84" s="70">
        <v>21505</v>
      </c>
      <c r="E84" s="69">
        <v>115</v>
      </c>
      <c r="F84" s="70">
        <v>18.292999999999999</v>
      </c>
      <c r="G84" s="70"/>
      <c r="H84" s="70">
        <v>15.516</v>
      </c>
      <c r="I84" s="70"/>
      <c r="J84" s="70">
        <v>38.158999999999999</v>
      </c>
      <c r="K84" s="70"/>
      <c r="L84" s="71">
        <f t="shared" si="4"/>
        <v>2.0859891761876126</v>
      </c>
      <c r="M84" s="71">
        <f t="shared" si="5"/>
        <v>0.84819329798283505</v>
      </c>
      <c r="N84" s="80" t="s">
        <v>968</v>
      </c>
    </row>
    <row r="85" spans="1:14" ht="15.5" customHeight="1">
      <c r="A85" s="75" t="s">
        <v>83</v>
      </c>
      <c r="B85" s="70" t="s">
        <v>36</v>
      </c>
      <c r="C85" s="70" t="s">
        <v>105</v>
      </c>
      <c r="D85" s="70" t="s">
        <v>106</v>
      </c>
      <c r="E85" s="69">
        <v>104</v>
      </c>
      <c r="F85" s="70">
        <v>18.274999999999999</v>
      </c>
      <c r="G85" s="70"/>
      <c r="H85" s="70">
        <v>15.523</v>
      </c>
      <c r="I85" s="70"/>
      <c r="J85" s="70">
        <v>38.084000000000003</v>
      </c>
      <c r="K85" s="70"/>
      <c r="L85" s="71">
        <f t="shared" si="4"/>
        <v>2.0839398084815324</v>
      </c>
      <c r="M85" s="71">
        <f t="shared" si="5"/>
        <v>0.84941176470588242</v>
      </c>
      <c r="N85" s="85" t="s">
        <v>968</v>
      </c>
    </row>
    <row r="86" spans="1:14" ht="15.5" customHeight="1">
      <c r="A86" s="66" t="s">
        <v>83</v>
      </c>
      <c r="B86" s="66" t="s">
        <v>73</v>
      </c>
      <c r="C86" s="66" t="s">
        <v>74</v>
      </c>
      <c r="D86" s="66" t="s">
        <v>107</v>
      </c>
      <c r="E86" s="66"/>
      <c r="F86" s="66">
        <v>18.457000000000001</v>
      </c>
      <c r="G86" s="66"/>
      <c r="H86" s="66">
        <v>15.541</v>
      </c>
      <c r="I86" s="66"/>
      <c r="J86" s="66">
        <v>38.286999999999999</v>
      </c>
      <c r="K86" s="66"/>
      <c r="L86" s="67">
        <f t="shared" si="4"/>
        <v>2.0743891206588283</v>
      </c>
      <c r="M86" s="67">
        <f t="shared" si="5"/>
        <v>0.84201116107709806</v>
      </c>
      <c r="N86" s="80" t="s">
        <v>1125</v>
      </c>
    </row>
    <row r="87" spans="1:14" ht="15.5" customHeight="1">
      <c r="A87" s="66" t="s">
        <v>83</v>
      </c>
      <c r="B87" s="66" t="s">
        <v>73</v>
      </c>
      <c r="C87" s="66" t="s">
        <v>74</v>
      </c>
      <c r="D87" s="66" t="s">
        <v>108</v>
      </c>
      <c r="E87" s="66"/>
      <c r="F87" s="66">
        <v>17.888000000000002</v>
      </c>
      <c r="G87" s="66"/>
      <c r="H87" s="66">
        <v>15.558</v>
      </c>
      <c r="I87" s="66"/>
      <c r="J87" s="66">
        <v>37.866</v>
      </c>
      <c r="K87" s="66"/>
      <c r="L87" s="67">
        <f t="shared" si="4"/>
        <v>2.1168381037567081</v>
      </c>
      <c r="M87" s="67">
        <f t="shared" si="5"/>
        <v>0.86974508050089439</v>
      </c>
      <c r="N87" s="80" t="s">
        <v>1125</v>
      </c>
    </row>
    <row r="88" spans="1:14" ht="15.5" customHeight="1">
      <c r="A88" s="66" t="s">
        <v>83</v>
      </c>
      <c r="B88" s="66" t="s">
        <v>73</v>
      </c>
      <c r="C88" s="66" t="s">
        <v>74</v>
      </c>
      <c r="D88" s="66" t="s">
        <v>109</v>
      </c>
      <c r="E88" s="66"/>
      <c r="F88" s="66">
        <v>17.849</v>
      </c>
      <c r="G88" s="66"/>
      <c r="H88" s="66">
        <v>15.569000000000001</v>
      </c>
      <c r="I88" s="66"/>
      <c r="J88" s="66">
        <v>37.845999999999997</v>
      </c>
      <c r="K88" s="66"/>
      <c r="L88" s="67">
        <f t="shared" si="4"/>
        <v>2.1203428763516161</v>
      </c>
      <c r="M88" s="67">
        <f t="shared" si="5"/>
        <v>0.87226175135861961</v>
      </c>
      <c r="N88" s="80" t="s">
        <v>1125</v>
      </c>
    </row>
    <row r="89" spans="1:14" ht="15.5" customHeight="1">
      <c r="A89" s="66" t="s">
        <v>83</v>
      </c>
      <c r="B89" s="66" t="s">
        <v>73</v>
      </c>
      <c r="C89" s="66" t="s">
        <v>74</v>
      </c>
      <c r="D89" s="66" t="s">
        <v>110</v>
      </c>
      <c r="E89" s="66"/>
      <c r="F89" s="66">
        <v>17.678999999999998</v>
      </c>
      <c r="G89" s="66"/>
      <c r="H89" s="66">
        <v>15.576000000000001</v>
      </c>
      <c r="I89" s="66"/>
      <c r="J89" s="66">
        <v>37.753999999999998</v>
      </c>
      <c r="K89" s="66"/>
      <c r="L89" s="67">
        <f t="shared" si="4"/>
        <v>2.1355280276033715</v>
      </c>
      <c r="M89" s="67">
        <f t="shared" si="5"/>
        <v>0.88104530799253367</v>
      </c>
      <c r="N89" s="80" t="s">
        <v>1125</v>
      </c>
    </row>
    <row r="90" spans="1:14" ht="15.5" customHeight="1">
      <c r="A90" s="66" t="s">
        <v>83</v>
      </c>
      <c r="B90" s="66" t="s">
        <v>73</v>
      </c>
      <c r="C90" s="66" t="s">
        <v>74</v>
      </c>
      <c r="D90" s="66" t="s">
        <v>111</v>
      </c>
      <c r="E90" s="66"/>
      <c r="F90" s="66">
        <v>18.387</v>
      </c>
      <c r="G90" s="66"/>
      <c r="H90" s="66">
        <v>15.552</v>
      </c>
      <c r="I90" s="66"/>
      <c r="J90" s="66">
        <v>38.186999999999998</v>
      </c>
      <c r="K90" s="66"/>
      <c r="L90" s="67">
        <f t="shared" si="4"/>
        <v>2.0768477728830148</v>
      </c>
      <c r="M90" s="67">
        <f t="shared" si="5"/>
        <v>0.84581497797356819</v>
      </c>
      <c r="N90" s="80" t="s">
        <v>1125</v>
      </c>
    </row>
    <row r="91" spans="1:14" ht="15.5" customHeight="1">
      <c r="A91" s="66" t="s">
        <v>83</v>
      </c>
      <c r="B91" s="66" t="s">
        <v>73</v>
      </c>
      <c r="C91" s="66" t="s">
        <v>74</v>
      </c>
      <c r="D91" s="66" t="s">
        <v>112</v>
      </c>
      <c r="E91" s="66"/>
      <c r="F91" s="66">
        <v>18.437000000000001</v>
      </c>
      <c r="G91" s="66"/>
      <c r="H91" s="66">
        <v>15.555</v>
      </c>
      <c r="I91" s="66"/>
      <c r="J91" s="66">
        <v>38.256999999999998</v>
      </c>
      <c r="K91" s="66"/>
      <c r="L91" s="67">
        <f t="shared" si="4"/>
        <v>2.0750122037207785</v>
      </c>
      <c r="M91" s="67">
        <f t="shared" si="5"/>
        <v>0.84368389651244768</v>
      </c>
      <c r="N91" s="80" t="s">
        <v>1125</v>
      </c>
    </row>
    <row r="92" spans="1:14" ht="15.5" customHeight="1">
      <c r="A92" s="66" t="s">
        <v>83</v>
      </c>
      <c r="B92" s="66" t="s">
        <v>73</v>
      </c>
      <c r="C92" s="66" t="s">
        <v>74</v>
      </c>
      <c r="D92" s="66" t="s">
        <v>113</v>
      </c>
      <c r="E92" s="66"/>
      <c r="F92" s="66">
        <v>18.076000000000001</v>
      </c>
      <c r="G92" s="66"/>
      <c r="H92" s="66">
        <v>15.567</v>
      </c>
      <c r="I92" s="66"/>
      <c r="J92" s="66">
        <v>38.005000000000003</v>
      </c>
      <c r="K92" s="66"/>
      <c r="L92" s="67">
        <f t="shared" si="4"/>
        <v>2.1025116176145167</v>
      </c>
      <c r="M92" s="67">
        <f t="shared" si="5"/>
        <v>0.86119716751493691</v>
      </c>
      <c r="N92" s="80" t="s">
        <v>1125</v>
      </c>
    </row>
    <row r="93" spans="1:14" ht="15.5" customHeight="1">
      <c r="A93" s="66" t="s">
        <v>83</v>
      </c>
      <c r="B93" s="66" t="s">
        <v>73</v>
      </c>
      <c r="C93" s="66" t="s">
        <v>74</v>
      </c>
      <c r="D93" s="66" t="s">
        <v>114</v>
      </c>
      <c r="E93" s="66"/>
      <c r="F93" s="66">
        <v>18.757999999999999</v>
      </c>
      <c r="G93" s="66"/>
      <c r="H93" s="66">
        <v>15.577</v>
      </c>
      <c r="I93" s="66"/>
      <c r="J93" s="66">
        <v>38.743000000000002</v>
      </c>
      <c r="K93" s="66"/>
      <c r="L93" s="67">
        <f t="shared" si="4"/>
        <v>2.0654120908412414</v>
      </c>
      <c r="M93" s="67">
        <f t="shared" si="5"/>
        <v>0.83041902121761391</v>
      </c>
      <c r="N93" s="80" t="s">
        <v>1125</v>
      </c>
    </row>
    <row r="94" spans="1:14" ht="15.5" customHeight="1">
      <c r="A94" s="70" t="s">
        <v>83</v>
      </c>
      <c r="B94" s="70" t="s">
        <v>73</v>
      </c>
      <c r="C94" s="70" t="s">
        <v>74</v>
      </c>
      <c r="D94" s="70" t="s">
        <v>115</v>
      </c>
      <c r="E94" s="70"/>
      <c r="F94" s="70">
        <v>18.417000000000002</v>
      </c>
      <c r="G94" s="70"/>
      <c r="H94" s="70">
        <v>15.552</v>
      </c>
      <c r="I94" s="70"/>
      <c r="J94" s="70">
        <v>38.270000000000003</v>
      </c>
      <c r="K94" s="70"/>
      <c r="L94" s="71">
        <f t="shared" si="4"/>
        <v>2.0779714394309603</v>
      </c>
      <c r="M94" s="71">
        <f t="shared" si="5"/>
        <v>0.84443720475647488</v>
      </c>
      <c r="N94" s="84" t="s">
        <v>1125</v>
      </c>
    </row>
    <row r="95" spans="1:14" ht="15.5" customHeight="1">
      <c r="A95" s="66" t="s">
        <v>83</v>
      </c>
      <c r="B95" s="74" t="s">
        <v>116</v>
      </c>
      <c r="C95" s="66" t="s">
        <v>117</v>
      </c>
      <c r="D95" s="74" t="s">
        <v>118</v>
      </c>
      <c r="E95" s="65"/>
      <c r="F95" s="74">
        <v>17.986000000000001</v>
      </c>
      <c r="G95" s="66"/>
      <c r="H95" s="74">
        <v>15.589</v>
      </c>
      <c r="I95" s="66"/>
      <c r="J95" s="74">
        <v>38.709000000000003</v>
      </c>
      <c r="K95" s="66"/>
      <c r="L95" s="67">
        <f t="shared" si="4"/>
        <v>2.1521739130434785</v>
      </c>
      <c r="M95" s="67">
        <f t="shared" si="5"/>
        <v>0.86672967863894135</v>
      </c>
      <c r="N95" s="80" t="s">
        <v>974</v>
      </c>
    </row>
    <row r="96" spans="1:14" ht="15.5" customHeight="1">
      <c r="A96" s="66" t="s">
        <v>83</v>
      </c>
      <c r="B96" s="74" t="s">
        <v>119</v>
      </c>
      <c r="C96" s="66" t="s">
        <v>117</v>
      </c>
      <c r="D96" s="74" t="s">
        <v>120</v>
      </c>
      <c r="E96" s="65"/>
      <c r="F96" s="74">
        <v>18.234999999999999</v>
      </c>
      <c r="G96" s="66"/>
      <c r="H96" s="74">
        <v>15.695</v>
      </c>
      <c r="I96" s="66"/>
      <c r="J96" s="74">
        <v>39.643000000000001</v>
      </c>
      <c r="K96" s="66"/>
      <c r="L96" s="67">
        <f t="shared" si="4"/>
        <v>2.1740060323553605</v>
      </c>
      <c r="M96" s="67">
        <f t="shared" si="5"/>
        <v>0.86070743076501233</v>
      </c>
      <c r="N96" s="80" t="s">
        <v>974</v>
      </c>
    </row>
    <row r="97" spans="1:14" ht="15.5" customHeight="1">
      <c r="A97" s="66" t="s">
        <v>83</v>
      </c>
      <c r="B97" s="74" t="s">
        <v>116</v>
      </c>
      <c r="C97" s="66" t="s">
        <v>117</v>
      </c>
      <c r="D97" s="74" t="s">
        <v>121</v>
      </c>
      <c r="E97" s="65"/>
      <c r="F97" s="74">
        <v>18.588000000000001</v>
      </c>
      <c r="G97" s="66"/>
      <c r="H97" s="74">
        <v>15.613</v>
      </c>
      <c r="I97" s="66"/>
      <c r="J97" s="74">
        <v>38.558999999999997</v>
      </c>
      <c r="K97" s="66"/>
      <c r="L97" s="67">
        <f t="shared" si="4"/>
        <v>2.0744028405422852</v>
      </c>
      <c r="M97" s="67">
        <f t="shared" si="5"/>
        <v>0.83995050570260377</v>
      </c>
      <c r="N97" s="80" t="s">
        <v>974</v>
      </c>
    </row>
    <row r="98" spans="1:14" ht="15.5" customHeight="1">
      <c r="A98" s="66" t="s">
        <v>83</v>
      </c>
      <c r="B98" s="74" t="s">
        <v>116</v>
      </c>
      <c r="C98" s="66" t="s">
        <v>117</v>
      </c>
      <c r="D98" s="74" t="s">
        <v>122</v>
      </c>
      <c r="E98" s="65"/>
      <c r="F98" s="74">
        <v>18.736999999999998</v>
      </c>
      <c r="G98" s="66"/>
      <c r="H98" s="74">
        <v>15.609</v>
      </c>
      <c r="I98" s="66"/>
      <c r="J98" s="74">
        <v>38.472999999999999</v>
      </c>
      <c r="K98" s="66"/>
      <c r="L98" s="67">
        <f t="shared" si="4"/>
        <v>2.0533169664300583</v>
      </c>
      <c r="M98" s="67">
        <f t="shared" si="5"/>
        <v>0.83305758659337148</v>
      </c>
      <c r="N98" s="80" t="s">
        <v>974</v>
      </c>
    </row>
    <row r="99" spans="1:14" ht="15.5" customHeight="1">
      <c r="A99" s="66" t="s">
        <v>83</v>
      </c>
      <c r="B99" s="74" t="s">
        <v>123</v>
      </c>
      <c r="C99" s="66" t="s">
        <v>117</v>
      </c>
      <c r="D99" s="74" t="s">
        <v>124</v>
      </c>
      <c r="E99" s="65"/>
      <c r="F99" s="74">
        <v>18.657</v>
      </c>
      <c r="G99" s="66"/>
      <c r="H99" s="74">
        <v>15.702999999999999</v>
      </c>
      <c r="I99" s="66"/>
      <c r="J99" s="74">
        <v>38.537999999999997</v>
      </c>
      <c r="K99" s="66"/>
      <c r="L99" s="67">
        <f t="shared" si="4"/>
        <v>2.0656054027978774</v>
      </c>
      <c r="M99" s="67">
        <f t="shared" si="5"/>
        <v>0.84166800664629893</v>
      </c>
      <c r="N99" s="80" t="s">
        <v>974</v>
      </c>
    </row>
    <row r="100" spans="1:14" ht="15.5" customHeight="1">
      <c r="A100" s="66" t="s">
        <v>83</v>
      </c>
      <c r="B100" s="74" t="s">
        <v>125</v>
      </c>
      <c r="C100" s="66" t="s">
        <v>117</v>
      </c>
      <c r="D100" s="74" t="s">
        <v>126</v>
      </c>
      <c r="E100" s="65"/>
      <c r="F100" s="74">
        <v>18.366</v>
      </c>
      <c r="G100" s="66"/>
      <c r="H100" s="74">
        <v>15.555</v>
      </c>
      <c r="I100" s="66"/>
      <c r="J100" s="74">
        <v>38.374000000000002</v>
      </c>
      <c r="K100" s="66"/>
      <c r="L100" s="67">
        <f t="shared" si="4"/>
        <v>2.0894043340956117</v>
      </c>
      <c r="M100" s="67">
        <f t="shared" si="5"/>
        <v>0.84694544266579552</v>
      </c>
      <c r="N100" s="80" t="s">
        <v>974</v>
      </c>
    </row>
    <row r="101" spans="1:14" ht="15.5" customHeight="1">
      <c r="A101" s="66" t="s">
        <v>83</v>
      </c>
      <c r="B101" s="74" t="s">
        <v>125</v>
      </c>
      <c r="C101" s="66" t="s">
        <v>117</v>
      </c>
      <c r="D101" s="74" t="s">
        <v>127</v>
      </c>
      <c r="E101" s="65"/>
      <c r="F101" s="74">
        <v>18.504999999999999</v>
      </c>
      <c r="G101" s="66"/>
      <c r="H101" s="74">
        <v>15.646000000000001</v>
      </c>
      <c r="I101" s="66"/>
      <c r="J101" s="74">
        <v>38.878999999999998</v>
      </c>
      <c r="K101" s="66"/>
      <c r="L101" s="67">
        <f t="shared" si="4"/>
        <v>2.1009997298027558</v>
      </c>
      <c r="M101" s="67">
        <f t="shared" si="5"/>
        <v>0.84550121588759808</v>
      </c>
      <c r="N101" s="80" t="s">
        <v>974</v>
      </c>
    </row>
    <row r="102" spans="1:14" ht="15.5" customHeight="1">
      <c r="A102" s="66" t="s">
        <v>83</v>
      </c>
      <c r="B102" s="74" t="s">
        <v>125</v>
      </c>
      <c r="C102" s="66" t="s">
        <v>117</v>
      </c>
      <c r="D102" s="74" t="s">
        <v>128</v>
      </c>
      <c r="E102" s="65"/>
      <c r="F102" s="74">
        <v>18.449000000000002</v>
      </c>
      <c r="G102" s="66"/>
      <c r="H102" s="74">
        <v>15.601000000000001</v>
      </c>
      <c r="I102" s="66"/>
      <c r="J102" s="74">
        <v>38.652999999999999</v>
      </c>
      <c r="K102" s="66"/>
      <c r="L102" s="67">
        <f t="shared" si="4"/>
        <v>2.0951271071602795</v>
      </c>
      <c r="M102" s="67">
        <f t="shared" si="5"/>
        <v>0.84562848934901613</v>
      </c>
      <c r="N102" s="80" t="s">
        <v>974</v>
      </c>
    </row>
    <row r="103" spans="1:14" ht="15.5" customHeight="1">
      <c r="A103" s="66" t="s">
        <v>83</v>
      </c>
      <c r="B103" s="74" t="s">
        <v>125</v>
      </c>
      <c r="C103" s="66" t="s">
        <v>117</v>
      </c>
      <c r="D103" s="74" t="s">
        <v>129</v>
      </c>
      <c r="E103" s="65"/>
      <c r="F103" s="74">
        <v>18.373999999999999</v>
      </c>
      <c r="G103" s="66"/>
      <c r="H103" s="74">
        <v>15.547000000000001</v>
      </c>
      <c r="I103" s="66"/>
      <c r="J103" s="74">
        <v>38.337000000000003</v>
      </c>
      <c r="K103" s="66"/>
      <c r="L103" s="67">
        <f t="shared" si="4"/>
        <v>2.0864808969195607</v>
      </c>
      <c r="M103" s="67">
        <f t="shared" si="5"/>
        <v>0.84614128660063137</v>
      </c>
      <c r="N103" s="80" t="s">
        <v>974</v>
      </c>
    </row>
    <row r="104" spans="1:14" ht="15.5" customHeight="1">
      <c r="A104" s="66" t="s">
        <v>83</v>
      </c>
      <c r="B104" s="74" t="s">
        <v>125</v>
      </c>
      <c r="C104" s="66" t="s">
        <v>117</v>
      </c>
      <c r="D104" s="74" t="s">
        <v>130</v>
      </c>
      <c r="E104" s="65"/>
      <c r="F104" s="74">
        <v>18.388000000000002</v>
      </c>
      <c r="G104" s="66"/>
      <c r="H104" s="74">
        <v>15.555999999999999</v>
      </c>
      <c r="I104" s="66"/>
      <c r="J104" s="74">
        <v>38.375</v>
      </c>
      <c r="K104" s="66"/>
      <c r="L104" s="67">
        <f t="shared" si="4"/>
        <v>2.0869588862301498</v>
      </c>
      <c r="M104" s="67">
        <f t="shared" si="5"/>
        <v>0.84598651294322369</v>
      </c>
      <c r="N104" s="80" t="s">
        <v>974</v>
      </c>
    </row>
    <row r="105" spans="1:14" ht="15.5" customHeight="1">
      <c r="A105" s="66" t="s">
        <v>83</v>
      </c>
      <c r="B105" s="74" t="s">
        <v>125</v>
      </c>
      <c r="C105" s="66" t="s">
        <v>117</v>
      </c>
      <c r="D105" s="74" t="s">
        <v>131</v>
      </c>
      <c r="E105" s="65"/>
      <c r="F105" s="74">
        <v>18.474</v>
      </c>
      <c r="G105" s="66"/>
      <c r="H105" s="74">
        <v>15.628</v>
      </c>
      <c r="I105" s="66"/>
      <c r="J105" s="74">
        <v>38.65</v>
      </c>
      <c r="K105" s="66"/>
      <c r="L105" s="67">
        <f t="shared" si="4"/>
        <v>2.0921294792681606</v>
      </c>
      <c r="M105" s="67">
        <f t="shared" si="5"/>
        <v>0.84594565335065497</v>
      </c>
      <c r="N105" s="80" t="s">
        <v>974</v>
      </c>
    </row>
    <row r="106" spans="1:14" ht="15.5" customHeight="1">
      <c r="A106" s="66" t="s">
        <v>83</v>
      </c>
      <c r="B106" s="78" t="s">
        <v>116</v>
      </c>
      <c r="C106" s="66" t="s">
        <v>117</v>
      </c>
      <c r="D106" s="78" t="s">
        <v>132</v>
      </c>
      <c r="E106" s="65"/>
      <c r="F106" s="86">
        <v>18.707999999999998</v>
      </c>
      <c r="G106" s="66"/>
      <c r="H106" s="86">
        <v>15.552</v>
      </c>
      <c r="I106" s="66"/>
      <c r="J106" s="86">
        <v>38.494999999999997</v>
      </c>
      <c r="K106" s="66"/>
      <c r="L106" s="67">
        <f t="shared" si="4"/>
        <v>2.0576758605943981</v>
      </c>
      <c r="M106" s="67">
        <f t="shared" si="5"/>
        <v>0.83130211674150101</v>
      </c>
      <c r="N106" s="80" t="s">
        <v>975</v>
      </c>
    </row>
    <row r="107" spans="1:14" ht="15.5" customHeight="1">
      <c r="A107" s="66" t="s">
        <v>83</v>
      </c>
      <c r="B107" s="78" t="s">
        <v>116</v>
      </c>
      <c r="C107" s="66" t="s">
        <v>117</v>
      </c>
      <c r="D107" s="78" t="s">
        <v>133</v>
      </c>
      <c r="E107" s="65"/>
      <c r="F107" s="86">
        <v>18.521999999999998</v>
      </c>
      <c r="G107" s="66"/>
      <c r="H107" s="86">
        <v>15.537000000000001</v>
      </c>
      <c r="I107" s="66"/>
      <c r="J107" s="86">
        <v>38.25</v>
      </c>
      <c r="K107" s="66"/>
      <c r="L107" s="71">
        <f t="shared" si="4"/>
        <v>2.06511175898931</v>
      </c>
      <c r="M107" s="71">
        <f t="shared" si="5"/>
        <v>0.83884029802397164</v>
      </c>
      <c r="N107" s="80" t="s">
        <v>975</v>
      </c>
    </row>
    <row r="108" spans="1:14" ht="15.5" customHeight="1">
      <c r="A108" s="87" t="s">
        <v>134</v>
      </c>
      <c r="B108" s="88" t="s">
        <v>135</v>
      </c>
      <c r="C108" s="88" t="s">
        <v>136</v>
      </c>
      <c r="D108" s="89" t="s">
        <v>137</v>
      </c>
      <c r="E108" s="87"/>
      <c r="F108" s="90">
        <v>17.048400000000001</v>
      </c>
      <c r="G108" s="90">
        <v>1.0999999999999999E-2</v>
      </c>
      <c r="H108" s="90">
        <v>15.434799999999999</v>
      </c>
      <c r="I108" s="90">
        <v>1.0999999999999999E-2</v>
      </c>
      <c r="J108" s="90">
        <v>37.137099999999997</v>
      </c>
      <c r="K108" s="90">
        <v>0.03</v>
      </c>
      <c r="L108" s="91">
        <f t="shared" si="4"/>
        <v>2.1783334506463947</v>
      </c>
      <c r="M108" s="91">
        <f t="shared" si="5"/>
        <v>0.90535182187184715</v>
      </c>
      <c r="N108" s="92" t="s">
        <v>976</v>
      </c>
    </row>
    <row r="109" spans="1:14" ht="15.5" customHeight="1">
      <c r="A109" s="93" t="s">
        <v>134</v>
      </c>
      <c r="B109" s="94" t="s">
        <v>135</v>
      </c>
      <c r="C109" s="94" t="s">
        <v>136</v>
      </c>
      <c r="D109" s="95" t="s">
        <v>138</v>
      </c>
      <c r="E109" s="93"/>
      <c r="F109" s="96">
        <v>16.9436</v>
      </c>
      <c r="G109" s="96">
        <v>7.0000000000000001E-3</v>
      </c>
      <c r="H109" s="96">
        <v>15.4499</v>
      </c>
      <c r="I109" s="96">
        <v>8.9999999999999993E-3</v>
      </c>
      <c r="J109" s="96">
        <v>36.97</v>
      </c>
      <c r="K109" s="96">
        <v>2.4E-2</v>
      </c>
      <c r="L109" s="91">
        <f t="shared" si="4"/>
        <v>2.1819448051181567</v>
      </c>
      <c r="M109" s="91">
        <f t="shared" si="5"/>
        <v>0.91184281970773617</v>
      </c>
      <c r="N109" s="97" t="s">
        <v>976</v>
      </c>
    </row>
    <row r="110" spans="1:14" ht="15.5" customHeight="1">
      <c r="A110" s="93" t="s">
        <v>134</v>
      </c>
      <c r="B110" s="94" t="s">
        <v>135</v>
      </c>
      <c r="C110" s="94" t="s">
        <v>136</v>
      </c>
      <c r="D110" s="95" t="s">
        <v>139</v>
      </c>
      <c r="E110" s="93"/>
      <c r="F110" s="96">
        <v>17.041599999999999</v>
      </c>
      <c r="G110" s="96">
        <v>6.0000000000000001E-3</v>
      </c>
      <c r="H110" s="96">
        <v>15.4396</v>
      </c>
      <c r="I110" s="96">
        <v>8.0000000000000002E-3</v>
      </c>
      <c r="J110" s="96">
        <v>37.1053</v>
      </c>
      <c r="K110" s="96">
        <v>2.4E-2</v>
      </c>
      <c r="L110" s="91">
        <f t="shared" si="4"/>
        <v>2.177336635057741</v>
      </c>
      <c r="M110" s="91">
        <f t="shared" si="5"/>
        <v>0.90599474227772048</v>
      </c>
      <c r="N110" s="97" t="s">
        <v>976</v>
      </c>
    </row>
    <row r="111" spans="1:14" ht="15.5" customHeight="1">
      <c r="A111" s="93" t="s">
        <v>134</v>
      </c>
      <c r="B111" s="94" t="s">
        <v>135</v>
      </c>
      <c r="C111" s="94" t="s">
        <v>136</v>
      </c>
      <c r="D111" s="95" t="s">
        <v>140</v>
      </c>
      <c r="E111" s="93"/>
      <c r="F111" s="96">
        <v>16.926100000000002</v>
      </c>
      <c r="G111" s="96">
        <v>8.9999999999999993E-3</v>
      </c>
      <c r="H111" s="96">
        <v>15.4404</v>
      </c>
      <c r="I111" s="96">
        <v>0.01</v>
      </c>
      <c r="J111" s="96">
        <v>36.9559</v>
      </c>
      <c r="K111" s="96">
        <v>2.8000000000000001E-2</v>
      </c>
      <c r="L111" s="91">
        <f t="shared" si="4"/>
        <v>2.1833676984066024</v>
      </c>
      <c r="M111" s="91">
        <f t="shared" si="5"/>
        <v>0.91222431629258949</v>
      </c>
      <c r="N111" s="97" t="s">
        <v>976</v>
      </c>
    </row>
    <row r="112" spans="1:14" ht="15.5" customHeight="1">
      <c r="A112" s="93" t="s">
        <v>134</v>
      </c>
      <c r="B112" s="94" t="s">
        <v>135</v>
      </c>
      <c r="C112" s="94" t="s">
        <v>136</v>
      </c>
      <c r="D112" s="95" t="s">
        <v>141</v>
      </c>
      <c r="E112" s="93"/>
      <c r="F112" s="96">
        <v>17.0092</v>
      </c>
      <c r="G112" s="96">
        <v>6.0000000000000001E-3</v>
      </c>
      <c r="H112" s="96">
        <v>15.443099999999999</v>
      </c>
      <c r="I112" s="96">
        <v>7.0000000000000001E-3</v>
      </c>
      <c r="J112" s="96">
        <v>37.085700000000003</v>
      </c>
      <c r="K112" s="96">
        <v>2.1000000000000001E-2</v>
      </c>
      <c r="L112" s="91">
        <f t="shared" si="4"/>
        <v>2.1803318204265927</v>
      </c>
      <c r="M112" s="91">
        <f t="shared" si="5"/>
        <v>0.90792629870893393</v>
      </c>
      <c r="N112" s="97" t="s">
        <v>976</v>
      </c>
    </row>
    <row r="113" spans="1:14" ht="15.5" customHeight="1">
      <c r="A113" s="93" t="s">
        <v>134</v>
      </c>
      <c r="B113" s="94" t="s">
        <v>135</v>
      </c>
      <c r="C113" s="94" t="s">
        <v>136</v>
      </c>
      <c r="D113" s="95" t="s">
        <v>142</v>
      </c>
      <c r="E113" s="93"/>
      <c r="F113" s="96">
        <v>17.103100000000001</v>
      </c>
      <c r="G113" s="96">
        <v>7.0000000000000001E-3</v>
      </c>
      <c r="H113" s="96">
        <v>15.4358</v>
      </c>
      <c r="I113" s="96">
        <v>7.0000000000000001E-3</v>
      </c>
      <c r="J113" s="96">
        <v>37.099800000000002</v>
      </c>
      <c r="K113" s="96">
        <v>2.1999999999999999E-2</v>
      </c>
      <c r="L113" s="91">
        <f t="shared" si="4"/>
        <v>2.1691857031766171</v>
      </c>
      <c r="M113" s="91">
        <f t="shared" si="5"/>
        <v>0.90251474878823135</v>
      </c>
      <c r="N113" s="97" t="s">
        <v>976</v>
      </c>
    </row>
    <row r="114" spans="1:14" ht="15.5" customHeight="1">
      <c r="A114" s="93" t="s">
        <v>134</v>
      </c>
      <c r="B114" s="94" t="s">
        <v>135</v>
      </c>
      <c r="C114" s="94" t="s">
        <v>136</v>
      </c>
      <c r="D114" s="95" t="s">
        <v>143</v>
      </c>
      <c r="E114" s="93"/>
      <c r="F114" s="96">
        <v>16.834800000000001</v>
      </c>
      <c r="G114" s="96">
        <v>8.0000000000000002E-3</v>
      </c>
      <c r="H114" s="96">
        <v>15.434900000000001</v>
      </c>
      <c r="I114" s="96">
        <v>7.0000000000000001E-3</v>
      </c>
      <c r="J114" s="96">
        <v>36.786099999999998</v>
      </c>
      <c r="K114" s="96">
        <v>1.7999999999999999E-2</v>
      </c>
      <c r="L114" s="91">
        <f t="shared" si="4"/>
        <v>2.1851224843775983</v>
      </c>
      <c r="M114" s="91">
        <f t="shared" si="5"/>
        <v>0.9168448689619122</v>
      </c>
      <c r="N114" s="97" t="s">
        <v>976</v>
      </c>
    </row>
    <row r="115" spans="1:14" ht="15.5" customHeight="1">
      <c r="A115" s="93" t="s">
        <v>134</v>
      </c>
      <c r="B115" s="94" t="s">
        <v>135</v>
      </c>
      <c r="C115" s="94" t="s">
        <v>136</v>
      </c>
      <c r="D115" s="95" t="s">
        <v>144</v>
      </c>
      <c r="E115" s="93"/>
      <c r="F115" s="96">
        <v>16.852699999999999</v>
      </c>
      <c r="G115" s="96">
        <v>1.0999999999999999E-2</v>
      </c>
      <c r="H115" s="96">
        <v>15.4437</v>
      </c>
      <c r="I115" s="96">
        <v>8.9999999999999993E-3</v>
      </c>
      <c r="J115" s="96">
        <v>36.801900000000003</v>
      </c>
      <c r="K115" s="96">
        <v>2.1000000000000001E-2</v>
      </c>
      <c r="L115" s="91">
        <f t="shared" si="4"/>
        <v>2.1837391041198151</v>
      </c>
      <c r="M115" s="91">
        <f t="shared" si="5"/>
        <v>0.91639321889074155</v>
      </c>
      <c r="N115" s="97" t="s">
        <v>976</v>
      </c>
    </row>
    <row r="116" spans="1:14" ht="15.5" customHeight="1">
      <c r="A116" s="93" t="s">
        <v>134</v>
      </c>
      <c r="B116" s="94" t="s">
        <v>135</v>
      </c>
      <c r="C116" s="94" t="s">
        <v>136</v>
      </c>
      <c r="D116" s="94" t="s">
        <v>145</v>
      </c>
      <c r="E116" s="93"/>
      <c r="F116" s="98">
        <v>16.722999999999999</v>
      </c>
      <c r="G116" s="94"/>
      <c r="H116" s="98">
        <v>15.382</v>
      </c>
      <c r="I116" s="94"/>
      <c r="J116" s="98">
        <v>36.542000000000002</v>
      </c>
      <c r="K116" s="94"/>
      <c r="L116" s="91">
        <f t="shared" si="4"/>
        <v>2.1851342462476833</v>
      </c>
      <c r="M116" s="91">
        <f t="shared" si="5"/>
        <v>0.91981103868923042</v>
      </c>
      <c r="N116" s="97" t="s">
        <v>977</v>
      </c>
    </row>
    <row r="117" spans="1:14" ht="15.5" customHeight="1">
      <c r="A117" s="93" t="s">
        <v>134</v>
      </c>
      <c r="B117" s="94" t="s">
        <v>135</v>
      </c>
      <c r="C117" s="94" t="s">
        <v>136</v>
      </c>
      <c r="D117" s="94" t="s">
        <v>146</v>
      </c>
      <c r="E117" s="93"/>
      <c r="F117" s="98">
        <v>16.873999999999999</v>
      </c>
      <c r="G117" s="94"/>
      <c r="H117" s="98">
        <v>15.407</v>
      </c>
      <c r="I117" s="94"/>
      <c r="J117" s="98">
        <v>36.761000000000003</v>
      </c>
      <c r="K117" s="94"/>
      <c r="L117" s="91">
        <f t="shared" si="4"/>
        <v>2.1785587294061872</v>
      </c>
      <c r="M117" s="91">
        <f t="shared" si="5"/>
        <v>0.91306151475643005</v>
      </c>
      <c r="N117" s="97" t="s">
        <v>977</v>
      </c>
    </row>
    <row r="118" spans="1:14" ht="15.5" customHeight="1">
      <c r="A118" s="93" t="s">
        <v>134</v>
      </c>
      <c r="B118" s="94" t="s">
        <v>135</v>
      </c>
      <c r="C118" s="94" t="s">
        <v>136</v>
      </c>
      <c r="D118" s="94" t="s">
        <v>147</v>
      </c>
      <c r="E118" s="93"/>
      <c r="F118" s="98">
        <v>16.995999999999999</v>
      </c>
      <c r="G118" s="94"/>
      <c r="H118" s="98">
        <v>15.382</v>
      </c>
      <c r="I118" s="94"/>
      <c r="J118" s="98">
        <v>36.948</v>
      </c>
      <c r="K118" s="94"/>
      <c r="L118" s="91">
        <f t="shared" si="4"/>
        <v>2.1739232760649565</v>
      </c>
      <c r="M118" s="91">
        <f t="shared" si="5"/>
        <v>0.90503647917156982</v>
      </c>
      <c r="N118" s="97" t="s">
        <v>977</v>
      </c>
    </row>
    <row r="119" spans="1:14" ht="15.5" customHeight="1">
      <c r="A119" s="93" t="s">
        <v>134</v>
      </c>
      <c r="B119" s="94" t="s">
        <v>135</v>
      </c>
      <c r="C119" s="94" t="s">
        <v>136</v>
      </c>
      <c r="D119" s="94" t="s">
        <v>148</v>
      </c>
      <c r="E119" s="93"/>
      <c r="F119" s="98">
        <v>16.966000000000001</v>
      </c>
      <c r="G119" s="94"/>
      <c r="H119" s="98">
        <v>15.398999999999999</v>
      </c>
      <c r="I119" s="94"/>
      <c r="J119" s="98">
        <v>36.811</v>
      </c>
      <c r="K119" s="94"/>
      <c r="L119" s="91">
        <f t="shared" si="4"/>
        <v>2.1696923258281267</v>
      </c>
      <c r="M119" s="91">
        <f t="shared" si="5"/>
        <v>0.90763880702581623</v>
      </c>
      <c r="N119" s="97" t="s">
        <v>978</v>
      </c>
    </row>
    <row r="120" spans="1:14" ht="15.5" customHeight="1">
      <c r="A120" s="93" t="s">
        <v>134</v>
      </c>
      <c r="B120" s="94" t="s">
        <v>135</v>
      </c>
      <c r="C120" s="94" t="s">
        <v>136</v>
      </c>
      <c r="D120" s="94" t="s">
        <v>149</v>
      </c>
      <c r="E120" s="93"/>
      <c r="F120" s="98">
        <v>16.899999999999999</v>
      </c>
      <c r="G120" s="94"/>
      <c r="H120" s="98">
        <v>15.446999999999999</v>
      </c>
      <c r="I120" s="94"/>
      <c r="J120" s="98">
        <v>36.89</v>
      </c>
      <c r="K120" s="94"/>
      <c r="L120" s="91">
        <f t="shared" si="4"/>
        <v>2.1828402366863906</v>
      </c>
      <c r="M120" s="91">
        <f t="shared" si="5"/>
        <v>0.91402366863905327</v>
      </c>
      <c r="N120" s="97" t="s">
        <v>978</v>
      </c>
    </row>
    <row r="121" spans="1:14" ht="15.5" customHeight="1">
      <c r="A121" s="93" t="s">
        <v>134</v>
      </c>
      <c r="B121" s="94" t="s">
        <v>135</v>
      </c>
      <c r="C121" s="94" t="s">
        <v>136</v>
      </c>
      <c r="D121" s="94" t="s">
        <v>150</v>
      </c>
      <c r="E121" s="93"/>
      <c r="F121" s="98">
        <v>16.805</v>
      </c>
      <c r="G121" s="94"/>
      <c r="H121" s="98">
        <v>15.428000000000001</v>
      </c>
      <c r="I121" s="94"/>
      <c r="J121" s="98">
        <v>36.759</v>
      </c>
      <c r="K121" s="94"/>
      <c r="L121" s="91">
        <f t="shared" si="4"/>
        <v>2.1873847069324608</v>
      </c>
      <c r="M121" s="91">
        <f t="shared" si="5"/>
        <v>0.91806010116036896</v>
      </c>
      <c r="N121" s="97" t="s">
        <v>978</v>
      </c>
    </row>
    <row r="122" spans="1:14" ht="15.5" customHeight="1">
      <c r="A122" s="93" t="s">
        <v>134</v>
      </c>
      <c r="B122" s="94" t="s">
        <v>135</v>
      </c>
      <c r="C122" s="94" t="s">
        <v>136</v>
      </c>
      <c r="D122" s="94" t="s">
        <v>151</v>
      </c>
      <c r="E122" s="93"/>
      <c r="F122" s="98">
        <v>17.058</v>
      </c>
      <c r="G122" s="94"/>
      <c r="H122" s="98">
        <v>15.436</v>
      </c>
      <c r="I122" s="94"/>
      <c r="J122" s="98">
        <v>37.189</v>
      </c>
      <c r="K122" s="94"/>
      <c r="L122" s="91">
        <f t="shared" si="4"/>
        <v>2.1801500762105759</v>
      </c>
      <c r="M122" s="91">
        <f t="shared" si="5"/>
        <v>0.90491265095556339</v>
      </c>
      <c r="N122" s="97" t="s">
        <v>978</v>
      </c>
    </row>
    <row r="123" spans="1:14" ht="15.5" customHeight="1">
      <c r="A123" s="93" t="s">
        <v>134</v>
      </c>
      <c r="B123" s="94" t="s">
        <v>135</v>
      </c>
      <c r="C123" s="94" t="s">
        <v>136</v>
      </c>
      <c r="D123" s="94" t="s">
        <v>152</v>
      </c>
      <c r="E123" s="93"/>
      <c r="F123" s="98">
        <v>16.829999999999998</v>
      </c>
      <c r="G123" s="94"/>
      <c r="H123" s="98">
        <v>15.436999999999999</v>
      </c>
      <c r="I123" s="94"/>
      <c r="J123" s="98">
        <v>36.774999999999999</v>
      </c>
      <c r="K123" s="94"/>
      <c r="L123" s="91">
        <f t="shared" si="4"/>
        <v>2.1850861556743912</v>
      </c>
      <c r="M123" s="91">
        <f t="shared" si="5"/>
        <v>0.91723113487819374</v>
      </c>
      <c r="N123" s="97" t="s">
        <v>979</v>
      </c>
    </row>
    <row r="124" spans="1:14" ht="15.5" customHeight="1">
      <c r="A124" s="93" t="s">
        <v>134</v>
      </c>
      <c r="B124" s="94" t="s">
        <v>135</v>
      </c>
      <c r="C124" s="94" t="s">
        <v>136</v>
      </c>
      <c r="D124" s="94" t="s">
        <v>153</v>
      </c>
      <c r="E124" s="93"/>
      <c r="F124" s="98">
        <v>17.009</v>
      </c>
      <c r="G124" s="94"/>
      <c r="H124" s="98">
        <v>15.445</v>
      </c>
      <c r="I124" s="94"/>
      <c r="J124" s="98">
        <v>37.06</v>
      </c>
      <c r="K124" s="94"/>
      <c r="L124" s="91">
        <f t="shared" si="4"/>
        <v>2.1788464930331002</v>
      </c>
      <c r="M124" s="91">
        <f t="shared" si="5"/>
        <v>0.90804868011052975</v>
      </c>
      <c r="N124" s="97" t="s">
        <v>979</v>
      </c>
    </row>
    <row r="125" spans="1:14" ht="15.5" customHeight="1">
      <c r="A125" s="93" t="s">
        <v>134</v>
      </c>
      <c r="B125" s="94" t="s">
        <v>135</v>
      </c>
      <c r="C125" s="94" t="s">
        <v>136</v>
      </c>
      <c r="D125" s="94" t="s">
        <v>154</v>
      </c>
      <c r="E125" s="93"/>
      <c r="F125" s="98">
        <v>16.968</v>
      </c>
      <c r="G125" s="94"/>
      <c r="H125" s="98">
        <v>15.44</v>
      </c>
      <c r="I125" s="94"/>
      <c r="J125" s="98">
        <v>37</v>
      </c>
      <c r="K125" s="94"/>
      <c r="L125" s="91">
        <f t="shared" si="4"/>
        <v>2.1805752003771808</v>
      </c>
      <c r="M125" s="91">
        <f t="shared" si="5"/>
        <v>0.90994813767090987</v>
      </c>
      <c r="N125" s="97" t="s">
        <v>979</v>
      </c>
    </row>
    <row r="126" spans="1:14" ht="15.5" customHeight="1">
      <c r="A126" s="93" t="s">
        <v>134</v>
      </c>
      <c r="B126" s="94" t="s">
        <v>135</v>
      </c>
      <c r="C126" s="94" t="s">
        <v>136</v>
      </c>
      <c r="D126" s="94" t="s">
        <v>155</v>
      </c>
      <c r="E126" s="93"/>
      <c r="F126" s="98">
        <v>16.988</v>
      </c>
      <c r="G126" s="94"/>
      <c r="H126" s="98">
        <v>15.47</v>
      </c>
      <c r="I126" s="94"/>
      <c r="J126" s="98">
        <v>37.002000000000002</v>
      </c>
      <c r="K126" s="94"/>
      <c r="L126" s="91">
        <f t="shared" si="4"/>
        <v>2.1781257358135155</v>
      </c>
      <c r="M126" s="91">
        <f t="shared" si="5"/>
        <v>0.91064280668707331</v>
      </c>
      <c r="N126" s="97" t="s">
        <v>979</v>
      </c>
    </row>
    <row r="127" spans="1:14" ht="15.5" customHeight="1">
      <c r="A127" s="93" t="s">
        <v>134</v>
      </c>
      <c r="B127" s="94" t="s">
        <v>135</v>
      </c>
      <c r="C127" s="94" t="s">
        <v>136</v>
      </c>
      <c r="D127" s="94" t="s">
        <v>156</v>
      </c>
      <c r="E127" s="93"/>
      <c r="F127" s="98">
        <v>16.858000000000001</v>
      </c>
      <c r="G127" s="94"/>
      <c r="H127" s="98">
        <v>15.449</v>
      </c>
      <c r="I127" s="94"/>
      <c r="J127" s="98">
        <v>36.845999999999997</v>
      </c>
      <c r="K127" s="94"/>
      <c r="L127" s="91">
        <f t="shared" ref="L127:L151" si="6">J127/F127</f>
        <v>2.1856685253292203</v>
      </c>
      <c r="M127" s="91">
        <f t="shared" ref="M127:M151" si="7">H127/F127</f>
        <v>0.9164195040930122</v>
      </c>
      <c r="N127" s="97" t="s">
        <v>979</v>
      </c>
    </row>
    <row r="128" spans="1:14" ht="15.5" customHeight="1">
      <c r="A128" s="93" t="s">
        <v>134</v>
      </c>
      <c r="B128" s="94" t="s">
        <v>135</v>
      </c>
      <c r="C128" s="94" t="s">
        <v>136</v>
      </c>
      <c r="D128" s="94" t="s">
        <v>157</v>
      </c>
      <c r="E128" s="93"/>
      <c r="F128" s="98">
        <v>16.907</v>
      </c>
      <c r="G128" s="94"/>
      <c r="H128" s="98">
        <v>15.475</v>
      </c>
      <c r="I128" s="94"/>
      <c r="J128" s="98">
        <v>36.953000000000003</v>
      </c>
      <c r="K128" s="94"/>
      <c r="L128" s="91">
        <f t="shared" si="6"/>
        <v>2.1856627432424443</v>
      </c>
      <c r="M128" s="91">
        <f t="shared" si="7"/>
        <v>0.91530135446856331</v>
      </c>
      <c r="N128" s="97" t="s">
        <v>979</v>
      </c>
    </row>
    <row r="129" spans="1:14" ht="15.5" customHeight="1">
      <c r="A129" s="93" t="s">
        <v>134</v>
      </c>
      <c r="B129" s="94" t="s">
        <v>135</v>
      </c>
      <c r="C129" s="94" t="s">
        <v>136</v>
      </c>
      <c r="D129" s="94" t="s">
        <v>158</v>
      </c>
      <c r="E129" s="93"/>
      <c r="F129" s="98">
        <v>17.047000000000001</v>
      </c>
      <c r="G129" s="94"/>
      <c r="H129" s="98">
        <v>15.430999999999999</v>
      </c>
      <c r="I129" s="94"/>
      <c r="J129" s="98">
        <v>37.130000000000003</v>
      </c>
      <c r="K129" s="94"/>
      <c r="L129" s="91">
        <f t="shared" si="6"/>
        <v>2.1780958526426937</v>
      </c>
      <c r="M129" s="91">
        <f t="shared" si="7"/>
        <v>0.90520326157095077</v>
      </c>
      <c r="N129" s="97" t="s">
        <v>979</v>
      </c>
    </row>
    <row r="130" spans="1:14" ht="15.5" customHeight="1">
      <c r="A130" s="93" t="s">
        <v>134</v>
      </c>
      <c r="B130" s="94" t="s">
        <v>135</v>
      </c>
      <c r="C130" s="94" t="s">
        <v>136</v>
      </c>
      <c r="D130" s="94" t="s">
        <v>159</v>
      </c>
      <c r="E130" s="93"/>
      <c r="F130" s="98">
        <v>17.108000000000001</v>
      </c>
      <c r="G130" s="94"/>
      <c r="H130" s="98">
        <v>15.461</v>
      </c>
      <c r="I130" s="94"/>
      <c r="J130" s="98">
        <v>37.286000000000001</v>
      </c>
      <c r="K130" s="94"/>
      <c r="L130" s="91">
        <f t="shared" si="6"/>
        <v>2.1794482113631051</v>
      </c>
      <c r="M130" s="91">
        <f t="shared" si="7"/>
        <v>0.9037292494739303</v>
      </c>
      <c r="N130" s="97" t="s">
        <v>979</v>
      </c>
    </row>
    <row r="131" spans="1:14" ht="15.5" customHeight="1">
      <c r="A131" s="93" t="s">
        <v>134</v>
      </c>
      <c r="B131" s="94" t="s">
        <v>135</v>
      </c>
      <c r="C131" s="94" t="s">
        <v>136</v>
      </c>
      <c r="D131" s="94" t="s">
        <v>160</v>
      </c>
      <c r="E131" s="93"/>
      <c r="F131" s="98">
        <v>17.045000000000002</v>
      </c>
      <c r="G131" s="94"/>
      <c r="H131" s="98">
        <v>15.481999999999999</v>
      </c>
      <c r="I131" s="94"/>
      <c r="J131" s="98">
        <v>37.216000000000001</v>
      </c>
      <c r="K131" s="94"/>
      <c r="L131" s="91">
        <f t="shared" si="6"/>
        <v>2.1833968905837486</v>
      </c>
      <c r="M131" s="91">
        <f t="shared" si="7"/>
        <v>0.90830155470812546</v>
      </c>
      <c r="N131" s="97" t="s">
        <v>979</v>
      </c>
    </row>
    <row r="132" spans="1:14" ht="15.5" customHeight="1">
      <c r="A132" s="93" t="s">
        <v>134</v>
      </c>
      <c r="B132" s="94" t="s">
        <v>135</v>
      </c>
      <c r="C132" s="94" t="s">
        <v>136</v>
      </c>
      <c r="D132" s="94" t="s">
        <v>161</v>
      </c>
      <c r="E132" s="93"/>
      <c r="F132" s="98">
        <v>17.143999999999998</v>
      </c>
      <c r="G132" s="94"/>
      <c r="H132" s="98">
        <v>15.456</v>
      </c>
      <c r="I132" s="94"/>
      <c r="J132" s="98">
        <v>37.216999999999999</v>
      </c>
      <c r="K132" s="94"/>
      <c r="L132" s="91">
        <f t="shared" si="6"/>
        <v>2.1708469435370978</v>
      </c>
      <c r="M132" s="91">
        <f t="shared" si="7"/>
        <v>0.90153989734017737</v>
      </c>
      <c r="N132" s="97" t="s">
        <v>980</v>
      </c>
    </row>
    <row r="133" spans="1:14" ht="15.5" customHeight="1">
      <c r="A133" s="93" t="s">
        <v>134</v>
      </c>
      <c r="B133" s="94" t="s">
        <v>135</v>
      </c>
      <c r="C133" s="94" t="s">
        <v>136</v>
      </c>
      <c r="D133" s="94" t="s">
        <v>162</v>
      </c>
      <c r="E133" s="93"/>
      <c r="F133" s="98">
        <v>17.161999999999999</v>
      </c>
      <c r="G133" s="94"/>
      <c r="H133" s="98">
        <v>15.436999999999999</v>
      </c>
      <c r="I133" s="94"/>
      <c r="J133" s="98">
        <v>37.191000000000003</v>
      </c>
      <c r="K133" s="94"/>
      <c r="L133" s="91">
        <f t="shared" si="6"/>
        <v>2.1670551217806784</v>
      </c>
      <c r="M133" s="91">
        <f t="shared" si="7"/>
        <v>0.89948723924950469</v>
      </c>
      <c r="N133" s="97" t="s">
        <v>980</v>
      </c>
    </row>
    <row r="134" spans="1:14" ht="15.5" customHeight="1">
      <c r="A134" s="93" t="s">
        <v>134</v>
      </c>
      <c r="B134" s="94" t="s">
        <v>135</v>
      </c>
      <c r="C134" s="94" t="s">
        <v>136</v>
      </c>
      <c r="D134" s="94" t="s">
        <v>163</v>
      </c>
      <c r="E134" s="93"/>
      <c r="F134" s="98">
        <v>17.254000000000001</v>
      </c>
      <c r="G134" s="94"/>
      <c r="H134" s="98">
        <v>15.444000000000001</v>
      </c>
      <c r="I134" s="94"/>
      <c r="J134" s="98">
        <v>37.228000000000002</v>
      </c>
      <c r="K134" s="94"/>
      <c r="L134" s="91">
        <f t="shared" si="6"/>
        <v>2.1576446041497621</v>
      </c>
      <c r="M134" s="91">
        <f t="shared" si="7"/>
        <v>0.89509678915034196</v>
      </c>
      <c r="N134" s="97" t="s">
        <v>980</v>
      </c>
    </row>
    <row r="135" spans="1:14" ht="15.5" customHeight="1">
      <c r="A135" s="93" t="s">
        <v>134</v>
      </c>
      <c r="B135" s="94" t="s">
        <v>135</v>
      </c>
      <c r="C135" s="94" t="s">
        <v>136</v>
      </c>
      <c r="D135" s="94" t="s">
        <v>164</v>
      </c>
      <c r="E135" s="93"/>
      <c r="F135" s="98">
        <v>17.117000000000001</v>
      </c>
      <c r="G135" s="94"/>
      <c r="H135" s="98">
        <v>15.436999999999999</v>
      </c>
      <c r="I135" s="94"/>
      <c r="J135" s="98">
        <v>37.17</v>
      </c>
      <c r="K135" s="94"/>
      <c r="L135" s="91">
        <f t="shared" si="6"/>
        <v>2.1715253841210491</v>
      </c>
      <c r="M135" s="91">
        <f t="shared" si="7"/>
        <v>0.90185196003972645</v>
      </c>
      <c r="N135" s="97" t="s">
        <v>980</v>
      </c>
    </row>
    <row r="136" spans="1:14" ht="15.5" customHeight="1">
      <c r="A136" s="93" t="s">
        <v>134</v>
      </c>
      <c r="B136" s="94" t="s">
        <v>135</v>
      </c>
      <c r="C136" s="94" t="s">
        <v>136</v>
      </c>
      <c r="D136" s="94" t="s">
        <v>165</v>
      </c>
      <c r="E136" s="93"/>
      <c r="F136" s="98">
        <v>17.024000000000001</v>
      </c>
      <c r="G136" s="94"/>
      <c r="H136" s="98">
        <v>15.452</v>
      </c>
      <c r="I136" s="94"/>
      <c r="J136" s="98">
        <v>37.103999999999999</v>
      </c>
      <c r="K136" s="94"/>
      <c r="L136" s="91">
        <f t="shared" si="6"/>
        <v>2.1795112781954886</v>
      </c>
      <c r="M136" s="91">
        <f t="shared" si="7"/>
        <v>0.90765977443609014</v>
      </c>
      <c r="N136" s="97" t="s">
        <v>980</v>
      </c>
    </row>
    <row r="137" spans="1:14" ht="15.5" customHeight="1">
      <c r="A137" s="99" t="s">
        <v>134</v>
      </c>
      <c r="B137" s="100" t="s">
        <v>135</v>
      </c>
      <c r="C137" s="100" t="s">
        <v>136</v>
      </c>
      <c r="D137" s="100" t="s">
        <v>166</v>
      </c>
      <c r="E137" s="99"/>
      <c r="F137" s="101">
        <v>17.224</v>
      </c>
      <c r="G137" s="100"/>
      <c r="H137" s="101">
        <v>15.457000000000001</v>
      </c>
      <c r="I137" s="100"/>
      <c r="J137" s="101">
        <v>37.311999999999998</v>
      </c>
      <c r="K137" s="100"/>
      <c r="L137" s="102">
        <f t="shared" si="6"/>
        <v>2.1662796098467254</v>
      </c>
      <c r="M137" s="102">
        <f t="shared" si="7"/>
        <v>0.89741058987459366</v>
      </c>
      <c r="N137" s="103" t="s">
        <v>980</v>
      </c>
    </row>
    <row r="138" spans="1:14" ht="15.5" customHeight="1">
      <c r="A138" s="93" t="s">
        <v>134</v>
      </c>
      <c r="B138" s="94" t="s">
        <v>135</v>
      </c>
      <c r="C138" s="94" t="s">
        <v>167</v>
      </c>
      <c r="D138" s="94" t="s">
        <v>168</v>
      </c>
      <c r="E138" s="93"/>
      <c r="F138" s="98">
        <v>17.007999999999999</v>
      </c>
      <c r="G138" s="94"/>
      <c r="H138" s="98">
        <v>15.41</v>
      </c>
      <c r="I138" s="94"/>
      <c r="J138" s="98">
        <v>37.04</v>
      </c>
      <c r="K138" s="94"/>
      <c r="L138" s="91">
        <f t="shared" si="6"/>
        <v>2.1777986829727189</v>
      </c>
      <c r="M138" s="91">
        <f t="shared" si="7"/>
        <v>0.9060442144873001</v>
      </c>
      <c r="N138" s="97" t="s">
        <v>978</v>
      </c>
    </row>
    <row r="139" spans="1:14" ht="15.5" customHeight="1">
      <c r="A139" s="93" t="s">
        <v>134</v>
      </c>
      <c r="B139" s="94" t="s">
        <v>135</v>
      </c>
      <c r="C139" s="94" t="s">
        <v>167</v>
      </c>
      <c r="D139" s="94" t="s">
        <v>169</v>
      </c>
      <c r="E139" s="93"/>
      <c r="F139" s="98">
        <v>17.045999999999999</v>
      </c>
      <c r="G139" s="94"/>
      <c r="H139" s="98">
        <v>15.411</v>
      </c>
      <c r="I139" s="94"/>
      <c r="J139" s="98">
        <v>37.204000000000001</v>
      </c>
      <c r="K139" s="94"/>
      <c r="L139" s="91">
        <f t="shared" si="6"/>
        <v>2.18256482459228</v>
      </c>
      <c r="M139" s="91">
        <f t="shared" si="7"/>
        <v>0.90408306934178106</v>
      </c>
      <c r="N139" s="97" t="s">
        <v>978</v>
      </c>
    </row>
    <row r="140" spans="1:14" ht="15.5" customHeight="1">
      <c r="A140" s="93" t="s">
        <v>134</v>
      </c>
      <c r="B140" s="94" t="s">
        <v>135</v>
      </c>
      <c r="C140" s="94" t="s">
        <v>167</v>
      </c>
      <c r="D140" s="94" t="s">
        <v>170</v>
      </c>
      <c r="E140" s="93"/>
      <c r="F140" s="98">
        <v>16.606999999999999</v>
      </c>
      <c r="G140" s="94"/>
      <c r="H140" s="98">
        <v>15.352</v>
      </c>
      <c r="I140" s="94"/>
      <c r="J140" s="98">
        <v>37.151000000000003</v>
      </c>
      <c r="K140" s="94"/>
      <c r="L140" s="91">
        <f t="shared" si="6"/>
        <v>2.2370687059673635</v>
      </c>
      <c r="M140" s="91">
        <f t="shared" si="7"/>
        <v>0.92442945745769867</v>
      </c>
      <c r="N140" s="97" t="s">
        <v>978</v>
      </c>
    </row>
    <row r="141" spans="1:14" ht="15.5" customHeight="1">
      <c r="A141" s="93" t="s">
        <v>134</v>
      </c>
      <c r="B141" s="94" t="s">
        <v>135</v>
      </c>
      <c r="C141" s="94" t="s">
        <v>167</v>
      </c>
      <c r="D141" s="94" t="s">
        <v>171</v>
      </c>
      <c r="E141" s="93"/>
      <c r="F141" s="98">
        <v>16.721</v>
      </c>
      <c r="G141" s="94"/>
      <c r="H141" s="98">
        <v>15.417999999999999</v>
      </c>
      <c r="I141" s="94"/>
      <c r="J141" s="98">
        <v>36.628</v>
      </c>
      <c r="K141" s="94"/>
      <c r="L141" s="91">
        <f t="shared" si="6"/>
        <v>2.1905388433706117</v>
      </c>
      <c r="M141" s="91">
        <f t="shared" si="7"/>
        <v>0.92207403863405291</v>
      </c>
      <c r="N141" s="97" t="s">
        <v>978</v>
      </c>
    </row>
    <row r="142" spans="1:14" ht="15.5" customHeight="1">
      <c r="A142" s="93" t="s">
        <v>134</v>
      </c>
      <c r="B142" s="94" t="s">
        <v>135</v>
      </c>
      <c r="C142" s="94" t="s">
        <v>167</v>
      </c>
      <c r="D142" s="94" t="s">
        <v>172</v>
      </c>
      <c r="E142" s="93"/>
      <c r="F142" s="98">
        <v>16.841999999999999</v>
      </c>
      <c r="G142" s="94"/>
      <c r="H142" s="98">
        <v>15.382</v>
      </c>
      <c r="I142" s="94"/>
      <c r="J142" s="98">
        <v>36.511000000000003</v>
      </c>
      <c r="K142" s="94"/>
      <c r="L142" s="91">
        <f t="shared" si="6"/>
        <v>2.1678541740885882</v>
      </c>
      <c r="M142" s="91">
        <f t="shared" si="7"/>
        <v>0.91331195819973876</v>
      </c>
      <c r="N142" s="97" t="s">
        <v>978</v>
      </c>
    </row>
    <row r="143" spans="1:14" ht="15.5" customHeight="1">
      <c r="A143" s="93" t="s">
        <v>134</v>
      </c>
      <c r="B143" s="94" t="s">
        <v>135</v>
      </c>
      <c r="C143" s="94" t="s">
        <v>167</v>
      </c>
      <c r="D143" s="94" t="s">
        <v>173</v>
      </c>
      <c r="E143" s="93"/>
      <c r="F143" s="98">
        <v>17.122</v>
      </c>
      <c r="G143" s="94"/>
      <c r="H143" s="98">
        <v>15.457000000000001</v>
      </c>
      <c r="I143" s="94"/>
      <c r="J143" s="98">
        <v>37.176000000000002</v>
      </c>
      <c r="K143" s="94"/>
      <c r="L143" s="91">
        <f t="shared" si="6"/>
        <v>2.1712416773741388</v>
      </c>
      <c r="M143" s="91">
        <f t="shared" si="7"/>
        <v>0.90275668730288527</v>
      </c>
      <c r="N143" s="97" t="s">
        <v>980</v>
      </c>
    </row>
    <row r="144" spans="1:14" ht="15.5" customHeight="1">
      <c r="A144" s="93" t="s">
        <v>134</v>
      </c>
      <c r="B144" s="94" t="s">
        <v>135</v>
      </c>
      <c r="C144" s="94" t="s">
        <v>167</v>
      </c>
      <c r="D144" s="94" t="s">
        <v>174</v>
      </c>
      <c r="E144" s="93"/>
      <c r="F144" s="98">
        <v>16.954000000000001</v>
      </c>
      <c r="G144" s="94"/>
      <c r="H144" s="98">
        <v>15.423999999999999</v>
      </c>
      <c r="I144" s="94"/>
      <c r="J144" s="98">
        <v>37.011000000000003</v>
      </c>
      <c r="K144" s="94"/>
      <c r="L144" s="91">
        <f t="shared" si="6"/>
        <v>2.1830246549486847</v>
      </c>
      <c r="M144" s="91">
        <f t="shared" si="7"/>
        <v>0.90975580983838611</v>
      </c>
      <c r="N144" s="97" t="s">
        <v>980</v>
      </c>
    </row>
    <row r="145" spans="1:14" ht="15.5" customHeight="1">
      <c r="A145" s="93" t="s">
        <v>134</v>
      </c>
      <c r="B145" s="94" t="s">
        <v>135</v>
      </c>
      <c r="C145" s="94" t="s">
        <v>167</v>
      </c>
      <c r="D145" s="94" t="s">
        <v>175</v>
      </c>
      <c r="E145" s="93"/>
      <c r="F145" s="98">
        <v>16.974</v>
      </c>
      <c r="G145" s="94"/>
      <c r="H145" s="98">
        <v>15.439</v>
      </c>
      <c r="I145" s="94"/>
      <c r="J145" s="98">
        <v>37.051000000000002</v>
      </c>
      <c r="K145" s="94"/>
      <c r="L145" s="91">
        <f t="shared" si="6"/>
        <v>2.1828090020030637</v>
      </c>
      <c r="M145" s="91">
        <f t="shared" si="7"/>
        <v>0.90956757393660892</v>
      </c>
      <c r="N145" s="97" t="s">
        <v>980</v>
      </c>
    </row>
    <row r="146" spans="1:14" ht="15.5" customHeight="1">
      <c r="A146" s="93" t="s">
        <v>134</v>
      </c>
      <c r="B146" s="94" t="s">
        <v>135</v>
      </c>
      <c r="C146" s="94" t="s">
        <v>167</v>
      </c>
      <c r="D146" s="94" t="s">
        <v>176</v>
      </c>
      <c r="E146" s="93"/>
      <c r="F146" s="98">
        <v>16.952999999999999</v>
      </c>
      <c r="G146" s="94"/>
      <c r="H146" s="98">
        <v>15.476000000000001</v>
      </c>
      <c r="I146" s="94"/>
      <c r="J146" s="98">
        <v>37.024000000000001</v>
      </c>
      <c r="K146" s="94"/>
      <c r="L146" s="91">
        <f t="shared" si="6"/>
        <v>2.1839202501032267</v>
      </c>
      <c r="M146" s="91">
        <f t="shared" si="7"/>
        <v>0.9128767769716275</v>
      </c>
      <c r="N146" s="97" t="s">
        <v>980</v>
      </c>
    </row>
    <row r="147" spans="1:14" ht="15.5" customHeight="1">
      <c r="A147" s="93" t="s">
        <v>134</v>
      </c>
      <c r="B147" s="94" t="s">
        <v>135</v>
      </c>
      <c r="C147" s="94" t="s">
        <v>167</v>
      </c>
      <c r="D147" s="94" t="s">
        <v>177</v>
      </c>
      <c r="E147" s="93"/>
      <c r="F147" s="98">
        <v>16.866</v>
      </c>
      <c r="G147" s="94"/>
      <c r="H147" s="98">
        <v>15.445</v>
      </c>
      <c r="I147" s="94"/>
      <c r="J147" s="98">
        <v>36.9</v>
      </c>
      <c r="K147" s="94"/>
      <c r="L147" s="91">
        <f t="shared" si="6"/>
        <v>2.1878335112059766</v>
      </c>
      <c r="M147" s="91">
        <f t="shared" si="7"/>
        <v>0.91574765801019808</v>
      </c>
      <c r="N147" s="97" t="s">
        <v>980</v>
      </c>
    </row>
    <row r="148" spans="1:14" ht="15.5" customHeight="1">
      <c r="A148" s="93" t="s">
        <v>134</v>
      </c>
      <c r="B148" s="94" t="s">
        <v>135</v>
      </c>
      <c r="C148" s="94" t="s">
        <v>167</v>
      </c>
      <c r="D148" s="94" t="s">
        <v>178</v>
      </c>
      <c r="E148" s="93"/>
      <c r="F148" s="98">
        <v>16.89</v>
      </c>
      <c r="G148" s="94"/>
      <c r="H148" s="98">
        <v>15.433999999999999</v>
      </c>
      <c r="I148" s="94"/>
      <c r="J148" s="98">
        <v>36.875</v>
      </c>
      <c r="K148" s="94"/>
      <c r="L148" s="91">
        <f t="shared" si="6"/>
        <v>2.1832445233866191</v>
      </c>
      <c r="M148" s="91">
        <f t="shared" si="7"/>
        <v>0.91379514505624626</v>
      </c>
      <c r="N148" s="97" t="s">
        <v>980</v>
      </c>
    </row>
    <row r="149" spans="1:14" ht="15.5" customHeight="1">
      <c r="A149" s="99" t="s">
        <v>134</v>
      </c>
      <c r="B149" s="100" t="s">
        <v>135</v>
      </c>
      <c r="C149" s="100" t="s">
        <v>167</v>
      </c>
      <c r="D149" s="100" t="s">
        <v>179</v>
      </c>
      <c r="E149" s="99"/>
      <c r="F149" s="101">
        <v>17.016999999999999</v>
      </c>
      <c r="G149" s="100"/>
      <c r="H149" s="101">
        <v>15.45</v>
      </c>
      <c r="I149" s="100"/>
      <c r="J149" s="101">
        <v>37.097999999999999</v>
      </c>
      <c r="K149" s="100"/>
      <c r="L149" s="102">
        <f t="shared" si="6"/>
        <v>2.1800552388787682</v>
      </c>
      <c r="M149" s="102">
        <f t="shared" si="7"/>
        <v>0.9079156137979667</v>
      </c>
      <c r="N149" s="103" t="s">
        <v>980</v>
      </c>
    </row>
    <row r="150" spans="1:14" ht="15.5" customHeight="1">
      <c r="A150" s="93" t="s">
        <v>134</v>
      </c>
      <c r="B150" s="94" t="s">
        <v>135</v>
      </c>
      <c r="C150" s="94" t="s">
        <v>180</v>
      </c>
      <c r="D150" s="94" t="s">
        <v>181</v>
      </c>
      <c r="E150" s="93"/>
      <c r="F150" s="98">
        <v>16.841000000000001</v>
      </c>
      <c r="G150" s="94"/>
      <c r="H150" s="98">
        <v>15.375999999999999</v>
      </c>
      <c r="I150" s="94"/>
      <c r="J150" s="98">
        <v>36.67</v>
      </c>
      <c r="K150" s="94"/>
      <c r="L150" s="91">
        <f t="shared" si="6"/>
        <v>2.1774241434594144</v>
      </c>
      <c r="M150" s="91">
        <f t="shared" si="7"/>
        <v>0.91300991627575545</v>
      </c>
      <c r="N150" s="97" t="s">
        <v>978</v>
      </c>
    </row>
    <row r="151" spans="1:14" ht="15.5" customHeight="1">
      <c r="A151" s="99" t="s">
        <v>134</v>
      </c>
      <c r="B151" s="100" t="s">
        <v>135</v>
      </c>
      <c r="C151" s="100" t="s">
        <v>180</v>
      </c>
      <c r="D151" s="100" t="s">
        <v>182</v>
      </c>
      <c r="E151" s="99"/>
      <c r="F151" s="101">
        <v>16.789000000000001</v>
      </c>
      <c r="G151" s="100"/>
      <c r="H151" s="101">
        <v>15.397</v>
      </c>
      <c r="I151" s="100"/>
      <c r="J151" s="101">
        <v>36.776000000000003</v>
      </c>
      <c r="K151" s="100"/>
      <c r="L151" s="102">
        <f t="shared" si="6"/>
        <v>2.1904818631246648</v>
      </c>
      <c r="M151" s="102">
        <f t="shared" si="7"/>
        <v>0.91708856989695631</v>
      </c>
      <c r="N151" s="103" t="s">
        <v>978</v>
      </c>
    </row>
    <row r="152" spans="1:14" ht="15.5" customHeight="1">
      <c r="A152" s="104"/>
      <c r="B152" s="105"/>
      <c r="C152" s="105"/>
      <c r="D152" s="105"/>
      <c r="E152" s="104"/>
      <c r="F152" s="106"/>
      <c r="G152" s="105"/>
      <c r="H152" s="106"/>
      <c r="I152" s="105"/>
      <c r="J152" s="106"/>
      <c r="K152" s="105"/>
      <c r="L152" s="107"/>
      <c r="M152" s="107"/>
      <c r="N152" s="6"/>
    </row>
    <row r="153" spans="1:14" ht="15.5" customHeight="1">
      <c r="A153" s="108" t="s">
        <v>0</v>
      </c>
      <c r="B153" s="109" t="s">
        <v>183</v>
      </c>
      <c r="C153" s="109" t="s">
        <v>2</v>
      </c>
      <c r="D153" s="109" t="s">
        <v>3</v>
      </c>
      <c r="E153" s="108" t="s">
        <v>4</v>
      </c>
      <c r="F153" s="110" t="s">
        <v>352</v>
      </c>
      <c r="G153" s="109" t="s">
        <v>5</v>
      </c>
      <c r="H153" s="110" t="s">
        <v>353</v>
      </c>
      <c r="I153" s="109" t="s">
        <v>5</v>
      </c>
      <c r="J153" s="110" t="s">
        <v>354</v>
      </c>
      <c r="K153" s="109" t="s">
        <v>5</v>
      </c>
      <c r="L153" s="110" t="s">
        <v>355</v>
      </c>
      <c r="M153" s="110" t="s">
        <v>356</v>
      </c>
      <c r="N153" s="111" t="s">
        <v>6</v>
      </c>
    </row>
    <row r="154" spans="1:14" ht="15.5" customHeight="1">
      <c r="A154" s="17" t="s">
        <v>7</v>
      </c>
      <c r="B154" s="112" t="s">
        <v>184</v>
      </c>
      <c r="C154" s="18" t="s">
        <v>185</v>
      </c>
      <c r="D154" s="113" t="s">
        <v>364</v>
      </c>
      <c r="E154" s="114">
        <v>520</v>
      </c>
      <c r="F154" s="115">
        <v>18.863</v>
      </c>
      <c r="G154" s="18"/>
      <c r="H154" s="115">
        <v>15.599</v>
      </c>
      <c r="I154" s="18"/>
      <c r="J154" s="115">
        <v>38.344999999999999</v>
      </c>
      <c r="K154" s="18"/>
      <c r="L154" s="20">
        <f t="shared" ref="L154:L187" si="8">J154/F154</f>
        <v>2.0328155648624291</v>
      </c>
      <c r="M154" s="20">
        <f t="shared" ref="M154:M187" si="9">H154/F154</f>
        <v>0.82696283730053544</v>
      </c>
      <c r="N154" s="116" t="s">
        <v>981</v>
      </c>
    </row>
    <row r="155" spans="1:14" ht="15.5" customHeight="1">
      <c r="A155" s="17" t="s">
        <v>7</v>
      </c>
      <c r="B155" s="117" t="s">
        <v>365</v>
      </c>
      <c r="C155" s="18" t="s">
        <v>185</v>
      </c>
      <c r="D155" s="113" t="s">
        <v>366</v>
      </c>
      <c r="E155" s="114">
        <v>520</v>
      </c>
      <c r="F155" s="115">
        <v>18.585999999999999</v>
      </c>
      <c r="G155" s="18"/>
      <c r="H155" s="115">
        <v>15.603</v>
      </c>
      <c r="I155" s="18"/>
      <c r="J155" s="115">
        <v>38.543999999999997</v>
      </c>
      <c r="K155" s="18"/>
      <c r="L155" s="20">
        <f t="shared" si="8"/>
        <v>2.0738190035510597</v>
      </c>
      <c r="M155" s="20">
        <f t="shared" si="9"/>
        <v>0.83950285160873783</v>
      </c>
      <c r="N155" s="116" t="s">
        <v>981</v>
      </c>
    </row>
    <row r="156" spans="1:14" ht="15.5" customHeight="1">
      <c r="A156" s="17" t="s">
        <v>7</v>
      </c>
      <c r="B156" s="117" t="s">
        <v>365</v>
      </c>
      <c r="C156" s="18" t="s">
        <v>185</v>
      </c>
      <c r="D156" s="113" t="s">
        <v>367</v>
      </c>
      <c r="E156" s="114">
        <v>520</v>
      </c>
      <c r="F156" s="115">
        <v>18.305</v>
      </c>
      <c r="G156" s="18"/>
      <c r="H156" s="115">
        <v>15.571999999999999</v>
      </c>
      <c r="I156" s="18"/>
      <c r="J156" s="115">
        <v>38.244</v>
      </c>
      <c r="K156" s="18"/>
      <c r="L156" s="20">
        <f t="shared" si="8"/>
        <v>2.0892652280797597</v>
      </c>
      <c r="M156" s="20">
        <f t="shared" si="9"/>
        <v>0.85069653100245834</v>
      </c>
      <c r="N156" s="116" t="s">
        <v>981</v>
      </c>
    </row>
    <row r="157" spans="1:14" ht="15.5" customHeight="1">
      <c r="A157" s="17" t="s">
        <v>7</v>
      </c>
      <c r="B157" s="117" t="s">
        <v>365</v>
      </c>
      <c r="C157" s="18" t="s">
        <v>185</v>
      </c>
      <c r="D157" s="113" t="s">
        <v>368</v>
      </c>
      <c r="E157" s="114">
        <v>520</v>
      </c>
      <c r="F157" s="115">
        <v>18.204999999999998</v>
      </c>
      <c r="G157" s="18"/>
      <c r="H157" s="115">
        <v>15.558999999999999</v>
      </c>
      <c r="I157" s="18"/>
      <c r="J157" s="115">
        <v>38.442999999999998</v>
      </c>
      <c r="K157" s="18"/>
      <c r="L157" s="20">
        <f t="shared" si="8"/>
        <v>2.1116726174127987</v>
      </c>
      <c r="M157" s="20">
        <f t="shared" si="9"/>
        <v>0.85465531447404564</v>
      </c>
      <c r="N157" s="116" t="s">
        <v>981</v>
      </c>
    </row>
    <row r="158" spans="1:14" ht="15.5" customHeight="1">
      <c r="A158" s="17" t="s">
        <v>7</v>
      </c>
      <c r="B158" s="117" t="s">
        <v>365</v>
      </c>
      <c r="C158" s="18" t="s">
        <v>185</v>
      </c>
      <c r="D158" s="113" t="s">
        <v>369</v>
      </c>
      <c r="E158" s="114">
        <v>520</v>
      </c>
      <c r="F158" s="115">
        <v>17.939</v>
      </c>
      <c r="G158" s="18"/>
      <c r="H158" s="115">
        <v>15.548</v>
      </c>
      <c r="I158" s="18"/>
      <c r="J158" s="115">
        <v>38.201999999999998</v>
      </c>
      <c r="K158" s="18"/>
      <c r="L158" s="20">
        <f t="shared" si="8"/>
        <v>2.1295501421483918</v>
      </c>
      <c r="M158" s="20">
        <f t="shared" si="9"/>
        <v>0.86671497853838009</v>
      </c>
      <c r="N158" s="116" t="s">
        <v>981</v>
      </c>
    </row>
    <row r="159" spans="1:14" ht="15.5" customHeight="1">
      <c r="A159" s="17" t="s">
        <v>7</v>
      </c>
      <c r="B159" s="117" t="s">
        <v>365</v>
      </c>
      <c r="C159" s="18" t="s">
        <v>185</v>
      </c>
      <c r="D159" s="113" t="s">
        <v>370</v>
      </c>
      <c r="E159" s="114">
        <v>520</v>
      </c>
      <c r="F159" s="115">
        <v>17.879000000000001</v>
      </c>
      <c r="G159" s="18"/>
      <c r="H159" s="115">
        <v>15.537000000000001</v>
      </c>
      <c r="I159" s="18"/>
      <c r="J159" s="115">
        <v>38.404000000000003</v>
      </c>
      <c r="K159" s="18"/>
      <c r="L159" s="20">
        <f t="shared" si="8"/>
        <v>2.1479948542983389</v>
      </c>
      <c r="M159" s="20">
        <f t="shared" si="9"/>
        <v>0.86900833379942943</v>
      </c>
      <c r="N159" s="116" t="s">
        <v>981</v>
      </c>
    </row>
    <row r="160" spans="1:14" ht="15.5" customHeight="1">
      <c r="A160" s="17" t="s">
        <v>7</v>
      </c>
      <c r="B160" s="117" t="s">
        <v>336</v>
      </c>
      <c r="C160" s="18" t="s">
        <v>185</v>
      </c>
      <c r="D160" s="113" t="s">
        <v>371</v>
      </c>
      <c r="E160" s="114">
        <v>520</v>
      </c>
      <c r="F160" s="115">
        <v>18.059000000000001</v>
      </c>
      <c r="G160" s="18"/>
      <c r="H160" s="115">
        <v>15.552</v>
      </c>
      <c r="I160" s="18"/>
      <c r="J160" s="115">
        <v>38.186999999999998</v>
      </c>
      <c r="K160" s="18"/>
      <c r="L160" s="20">
        <f t="shared" si="8"/>
        <v>2.1145689130073646</v>
      </c>
      <c r="M160" s="20">
        <f t="shared" si="9"/>
        <v>0.86117725233955367</v>
      </c>
      <c r="N160" s="116" t="s">
        <v>981</v>
      </c>
    </row>
    <row r="161" spans="1:14" ht="15.5" customHeight="1">
      <c r="A161" s="17" t="s">
        <v>7</v>
      </c>
      <c r="B161" s="117" t="s">
        <v>336</v>
      </c>
      <c r="C161" s="18" t="s">
        <v>185</v>
      </c>
      <c r="D161" s="113" t="s">
        <v>372</v>
      </c>
      <c r="E161" s="114">
        <v>520</v>
      </c>
      <c r="F161" s="115">
        <v>22.9</v>
      </c>
      <c r="G161" s="18"/>
      <c r="H161" s="115">
        <v>15.834</v>
      </c>
      <c r="I161" s="18"/>
      <c r="J161" s="115">
        <v>38.415999999999997</v>
      </c>
      <c r="K161" s="18"/>
      <c r="L161" s="20">
        <f t="shared" si="8"/>
        <v>1.6775545851528384</v>
      </c>
      <c r="M161" s="20">
        <f t="shared" si="9"/>
        <v>0.69144104803493456</v>
      </c>
      <c r="N161" s="116" t="s">
        <v>981</v>
      </c>
    </row>
    <row r="162" spans="1:14" ht="15.5" customHeight="1">
      <c r="A162" s="17" t="s">
        <v>7</v>
      </c>
      <c r="B162" s="117" t="s">
        <v>336</v>
      </c>
      <c r="C162" s="18" t="s">
        <v>185</v>
      </c>
      <c r="D162" s="113" t="s">
        <v>373</v>
      </c>
      <c r="E162" s="114">
        <v>520</v>
      </c>
      <c r="F162" s="115">
        <v>19.574000000000002</v>
      </c>
      <c r="G162" s="18"/>
      <c r="H162" s="115">
        <v>15.654999999999999</v>
      </c>
      <c r="I162" s="18"/>
      <c r="J162" s="115">
        <v>38.741999999999997</v>
      </c>
      <c r="K162" s="18"/>
      <c r="L162" s="20">
        <f t="shared" si="8"/>
        <v>1.9792581996526002</v>
      </c>
      <c r="M162" s="20">
        <f t="shared" si="9"/>
        <v>0.79978542965157851</v>
      </c>
      <c r="N162" s="116" t="s">
        <v>982</v>
      </c>
    </row>
    <row r="163" spans="1:14" ht="15.5" customHeight="1">
      <c r="A163" s="17" t="s">
        <v>7</v>
      </c>
      <c r="B163" s="117" t="s">
        <v>336</v>
      </c>
      <c r="C163" s="18" t="s">
        <v>185</v>
      </c>
      <c r="D163" s="113" t="s">
        <v>374</v>
      </c>
      <c r="E163" s="114">
        <v>520</v>
      </c>
      <c r="F163" s="115">
        <v>18.664000000000001</v>
      </c>
      <c r="G163" s="18"/>
      <c r="H163" s="115">
        <v>15.593</v>
      </c>
      <c r="I163" s="18"/>
      <c r="J163" s="115">
        <v>38.106999999999999</v>
      </c>
      <c r="K163" s="18"/>
      <c r="L163" s="20">
        <f t="shared" si="8"/>
        <v>2.0417381054436348</v>
      </c>
      <c r="M163" s="20">
        <f t="shared" si="9"/>
        <v>0.83545863694813538</v>
      </c>
      <c r="N163" s="116" t="s">
        <v>982</v>
      </c>
    </row>
    <row r="164" spans="1:14" ht="15.5" customHeight="1">
      <c r="A164" s="17" t="s">
        <v>7</v>
      </c>
      <c r="B164" s="117" t="s">
        <v>336</v>
      </c>
      <c r="C164" s="18" t="s">
        <v>185</v>
      </c>
      <c r="D164" s="113" t="s">
        <v>375</v>
      </c>
      <c r="E164" s="114">
        <v>520</v>
      </c>
      <c r="F164" s="115">
        <v>19.306000000000001</v>
      </c>
      <c r="G164" s="18"/>
      <c r="H164" s="115">
        <v>15.613</v>
      </c>
      <c r="I164" s="18"/>
      <c r="J164" s="115">
        <v>38.177999999999997</v>
      </c>
      <c r="K164" s="18"/>
      <c r="L164" s="20">
        <f t="shared" si="8"/>
        <v>1.9775199419869469</v>
      </c>
      <c r="M164" s="20">
        <f t="shared" si="9"/>
        <v>0.80871231741427529</v>
      </c>
      <c r="N164" s="116" t="s">
        <v>982</v>
      </c>
    </row>
    <row r="165" spans="1:14" ht="15.5" customHeight="1">
      <c r="A165" s="17" t="s">
        <v>7</v>
      </c>
      <c r="B165" s="117" t="s">
        <v>336</v>
      </c>
      <c r="C165" s="18" t="s">
        <v>185</v>
      </c>
      <c r="D165" s="113" t="s">
        <v>376</v>
      </c>
      <c r="E165" s="114">
        <v>520</v>
      </c>
      <c r="F165" s="115">
        <v>20.242000000000001</v>
      </c>
      <c r="G165" s="18"/>
      <c r="H165" s="115">
        <v>15.677</v>
      </c>
      <c r="I165" s="18"/>
      <c r="J165" s="115">
        <v>39.194000000000003</v>
      </c>
      <c r="K165" s="18"/>
      <c r="L165" s="20">
        <f t="shared" si="8"/>
        <v>1.9362711194545994</v>
      </c>
      <c r="M165" s="20">
        <f t="shared" si="9"/>
        <v>0.77447880644205114</v>
      </c>
      <c r="N165" s="116" t="s">
        <v>982</v>
      </c>
    </row>
    <row r="166" spans="1:14" ht="15.5" customHeight="1">
      <c r="A166" s="17" t="s">
        <v>7</v>
      </c>
      <c r="B166" s="117" t="s">
        <v>336</v>
      </c>
      <c r="C166" s="18" t="s">
        <v>185</v>
      </c>
      <c r="D166" s="113" t="s">
        <v>377</v>
      </c>
      <c r="E166" s="114">
        <v>520</v>
      </c>
      <c r="F166" s="115">
        <v>20.864000000000001</v>
      </c>
      <c r="G166" s="18"/>
      <c r="H166" s="115">
        <v>15.72</v>
      </c>
      <c r="I166" s="18"/>
      <c r="J166" s="115">
        <v>39.125</v>
      </c>
      <c r="K166" s="18"/>
      <c r="L166" s="20">
        <f t="shared" si="8"/>
        <v>1.8752396472392638</v>
      </c>
      <c r="M166" s="20">
        <f t="shared" si="9"/>
        <v>0.75345092024539873</v>
      </c>
      <c r="N166" s="116" t="s">
        <v>982</v>
      </c>
    </row>
    <row r="167" spans="1:14" ht="15.5" customHeight="1">
      <c r="A167" s="17" t="s">
        <v>7</v>
      </c>
      <c r="B167" s="117" t="s">
        <v>336</v>
      </c>
      <c r="C167" s="18" t="s">
        <v>185</v>
      </c>
      <c r="D167" s="113" t="s">
        <v>378</v>
      </c>
      <c r="E167" s="17"/>
      <c r="F167" s="115">
        <v>19.039000000000001</v>
      </c>
      <c r="G167" s="18"/>
      <c r="H167" s="115">
        <v>15.648</v>
      </c>
      <c r="I167" s="18"/>
      <c r="J167" s="115">
        <v>38.368000000000002</v>
      </c>
      <c r="K167" s="18"/>
      <c r="L167" s="20">
        <f t="shared" si="8"/>
        <v>2.0152318924313253</v>
      </c>
      <c r="M167" s="20">
        <f t="shared" si="9"/>
        <v>0.82189190608750451</v>
      </c>
      <c r="N167" s="116" t="s">
        <v>982</v>
      </c>
    </row>
    <row r="168" spans="1:14" ht="15.5" customHeight="1">
      <c r="A168" s="17" t="s">
        <v>7</v>
      </c>
      <c r="B168" s="117" t="s">
        <v>336</v>
      </c>
      <c r="C168" s="18" t="s">
        <v>185</v>
      </c>
      <c r="D168" s="113" t="s">
        <v>379</v>
      </c>
      <c r="E168" s="17"/>
      <c r="F168" s="115">
        <v>19.221</v>
      </c>
      <c r="G168" s="18"/>
      <c r="H168" s="115">
        <v>15.646000000000001</v>
      </c>
      <c r="I168" s="18"/>
      <c r="J168" s="115">
        <v>38.213000000000001</v>
      </c>
      <c r="K168" s="18"/>
      <c r="L168" s="20">
        <f t="shared" si="8"/>
        <v>1.9880859476614121</v>
      </c>
      <c r="M168" s="20">
        <f t="shared" si="9"/>
        <v>0.81400551480151917</v>
      </c>
      <c r="N168" s="116" t="s">
        <v>982</v>
      </c>
    </row>
    <row r="169" spans="1:14" ht="15.5" customHeight="1">
      <c r="A169" s="17" t="s">
        <v>7</v>
      </c>
      <c r="B169" s="117" t="s">
        <v>336</v>
      </c>
      <c r="C169" s="18" t="s">
        <v>185</v>
      </c>
      <c r="D169" s="113" t="s">
        <v>380</v>
      </c>
      <c r="E169" s="17"/>
      <c r="F169" s="115">
        <v>19.716000000000001</v>
      </c>
      <c r="G169" s="18"/>
      <c r="H169" s="115">
        <v>15.656000000000001</v>
      </c>
      <c r="I169" s="18"/>
      <c r="J169" s="115">
        <v>38.914999999999999</v>
      </c>
      <c r="K169" s="18"/>
      <c r="L169" s="20">
        <f t="shared" si="8"/>
        <v>1.9737776425238382</v>
      </c>
      <c r="M169" s="20">
        <f t="shared" si="9"/>
        <v>0.79407587745993102</v>
      </c>
      <c r="N169" s="116" t="s">
        <v>982</v>
      </c>
    </row>
    <row r="170" spans="1:14" ht="15.5" customHeight="1">
      <c r="A170" s="22" t="s">
        <v>7</v>
      </c>
      <c r="B170" s="118" t="s">
        <v>336</v>
      </c>
      <c r="C170" s="23" t="s">
        <v>185</v>
      </c>
      <c r="D170" s="119" t="s">
        <v>381</v>
      </c>
      <c r="E170" s="22"/>
      <c r="F170" s="120">
        <v>18.753</v>
      </c>
      <c r="G170" s="23"/>
      <c r="H170" s="120">
        <v>15.613</v>
      </c>
      <c r="I170" s="23"/>
      <c r="J170" s="120">
        <v>39.076999999999998</v>
      </c>
      <c r="K170" s="23"/>
      <c r="L170" s="25">
        <f t="shared" si="8"/>
        <v>2.0837732629445953</v>
      </c>
      <c r="M170" s="25">
        <f t="shared" si="9"/>
        <v>0.83256012371353916</v>
      </c>
      <c r="N170" s="121" t="s">
        <v>982</v>
      </c>
    </row>
    <row r="171" spans="1:14" ht="15.5" customHeight="1">
      <c r="A171" s="27" t="s">
        <v>22</v>
      </c>
      <c r="B171" s="122" t="s">
        <v>186</v>
      </c>
      <c r="C171" s="28" t="s">
        <v>24</v>
      </c>
      <c r="D171" s="122" t="s">
        <v>187</v>
      </c>
      <c r="E171" s="27"/>
      <c r="F171" s="123">
        <v>17.201000000000001</v>
      </c>
      <c r="G171" s="123">
        <v>3.0000000000000001E-3</v>
      </c>
      <c r="H171" s="124">
        <v>15.46</v>
      </c>
      <c r="I171" s="123">
        <v>3.0000000000000001E-3</v>
      </c>
      <c r="J171" s="123">
        <v>37.545999999999999</v>
      </c>
      <c r="K171" s="123">
        <v>7.0000000000000001E-3</v>
      </c>
      <c r="L171" s="29">
        <f t="shared" si="8"/>
        <v>2.1827800709261087</v>
      </c>
      <c r="M171" s="29">
        <f t="shared" si="9"/>
        <v>0.89878495436311845</v>
      </c>
      <c r="N171" s="30" t="s">
        <v>983</v>
      </c>
    </row>
    <row r="172" spans="1:14" ht="15.5" customHeight="1">
      <c r="A172" s="27" t="s">
        <v>22</v>
      </c>
      <c r="B172" s="122" t="s">
        <v>188</v>
      </c>
      <c r="C172" s="28" t="s">
        <v>24</v>
      </c>
      <c r="D172" s="122" t="s">
        <v>189</v>
      </c>
      <c r="E172" s="27"/>
      <c r="F172" s="123">
        <v>17.940999999999999</v>
      </c>
      <c r="G172" s="123">
        <v>5.0000000000000001E-3</v>
      </c>
      <c r="H172" s="124">
        <v>15.454000000000001</v>
      </c>
      <c r="I172" s="123">
        <v>4.0000000000000001E-3</v>
      </c>
      <c r="J172" s="123">
        <v>37.243000000000002</v>
      </c>
      <c r="K172" s="123">
        <v>8.9999999999999993E-3</v>
      </c>
      <c r="L172" s="29">
        <f t="shared" si="8"/>
        <v>2.0758597625550417</v>
      </c>
      <c r="M172" s="29">
        <f t="shared" si="9"/>
        <v>0.86137896438325634</v>
      </c>
      <c r="N172" s="30" t="s">
        <v>983</v>
      </c>
    </row>
    <row r="173" spans="1:14" ht="15.5" customHeight="1">
      <c r="A173" s="27" t="s">
        <v>22</v>
      </c>
      <c r="B173" s="122" t="s">
        <v>188</v>
      </c>
      <c r="C173" s="28" t="s">
        <v>24</v>
      </c>
      <c r="D173" s="122" t="s">
        <v>190</v>
      </c>
      <c r="E173" s="27"/>
      <c r="F173" s="125">
        <v>17.896000000000001</v>
      </c>
      <c r="G173" s="125">
        <v>2E-3</v>
      </c>
      <c r="H173" s="125">
        <v>15.455</v>
      </c>
      <c r="I173" s="125">
        <v>2E-3</v>
      </c>
      <c r="J173" s="125">
        <v>37.319000000000003</v>
      </c>
      <c r="K173" s="125">
        <v>5.0000000000000001E-3</v>
      </c>
      <c r="L173" s="29">
        <f t="shared" si="8"/>
        <v>2.0853263299061244</v>
      </c>
      <c r="M173" s="29">
        <f t="shared" si="9"/>
        <v>0.86360080464908351</v>
      </c>
      <c r="N173" s="30" t="s">
        <v>983</v>
      </c>
    </row>
    <row r="174" spans="1:14" ht="15.5" customHeight="1">
      <c r="A174" s="27" t="s">
        <v>22</v>
      </c>
      <c r="B174" s="122" t="s">
        <v>186</v>
      </c>
      <c r="C174" s="28" t="s">
        <v>24</v>
      </c>
      <c r="D174" s="122" t="s">
        <v>191</v>
      </c>
      <c r="E174" s="27"/>
      <c r="F174" s="125">
        <v>17.887</v>
      </c>
      <c r="G174" s="125">
        <v>3.0000000000000001E-3</v>
      </c>
      <c r="H174" s="125">
        <v>15.483000000000001</v>
      </c>
      <c r="I174" s="125">
        <v>2E-3</v>
      </c>
      <c r="J174" s="125">
        <v>36.947000000000003</v>
      </c>
      <c r="K174" s="125">
        <v>5.0000000000000001E-3</v>
      </c>
      <c r="L174" s="29">
        <f t="shared" si="8"/>
        <v>2.0655783529937946</v>
      </c>
      <c r="M174" s="29">
        <f t="shared" si="9"/>
        <v>0.86560071560351093</v>
      </c>
      <c r="N174" s="30" t="s">
        <v>983</v>
      </c>
    </row>
    <row r="175" spans="1:14" ht="15.5" customHeight="1">
      <c r="A175" s="27" t="s">
        <v>22</v>
      </c>
      <c r="B175" s="122" t="s">
        <v>188</v>
      </c>
      <c r="C175" s="28" t="s">
        <v>24</v>
      </c>
      <c r="D175" s="122" t="s">
        <v>192</v>
      </c>
      <c r="E175" s="27"/>
      <c r="F175" s="125">
        <v>17.905999999999999</v>
      </c>
      <c r="G175" s="125">
        <v>1E-3</v>
      </c>
      <c r="H175" s="125">
        <v>15.461</v>
      </c>
      <c r="I175" s="125">
        <v>1E-3</v>
      </c>
      <c r="J175" s="125">
        <v>37.340000000000003</v>
      </c>
      <c r="K175" s="125">
        <v>2E-3</v>
      </c>
      <c r="L175" s="29">
        <f t="shared" si="8"/>
        <v>2.0853345247403108</v>
      </c>
      <c r="M175" s="29">
        <f t="shared" si="9"/>
        <v>0.86345359097509222</v>
      </c>
      <c r="N175" s="30" t="s">
        <v>983</v>
      </c>
    </row>
    <row r="176" spans="1:14" ht="15.5" customHeight="1">
      <c r="A176" s="27" t="s">
        <v>22</v>
      </c>
      <c r="B176" s="126" t="s">
        <v>186</v>
      </c>
      <c r="C176" s="28" t="s">
        <v>24</v>
      </c>
      <c r="D176" s="126" t="s">
        <v>193</v>
      </c>
      <c r="E176" s="27"/>
      <c r="F176" s="127">
        <v>17.859000000000002</v>
      </c>
      <c r="G176" s="127">
        <v>3.0000000000000001E-3</v>
      </c>
      <c r="H176" s="127">
        <v>15.448</v>
      </c>
      <c r="I176" s="127">
        <v>3.0000000000000001E-3</v>
      </c>
      <c r="J176" s="125">
        <v>37.331000000000003</v>
      </c>
      <c r="K176" s="127">
        <v>6.0000000000000001E-3</v>
      </c>
      <c r="L176" s="29">
        <f t="shared" si="8"/>
        <v>2.0903186068648858</v>
      </c>
      <c r="M176" s="29">
        <f t="shared" si="9"/>
        <v>0.86499804020381876</v>
      </c>
      <c r="N176" s="30" t="s">
        <v>983</v>
      </c>
    </row>
    <row r="177" spans="1:14" ht="15.5" customHeight="1">
      <c r="A177" s="27" t="s">
        <v>22</v>
      </c>
      <c r="B177" s="126" t="s">
        <v>188</v>
      </c>
      <c r="C177" s="28" t="s">
        <v>24</v>
      </c>
      <c r="D177" s="126" t="s">
        <v>194</v>
      </c>
      <c r="E177" s="27"/>
      <c r="F177" s="127">
        <v>18.036999999999999</v>
      </c>
      <c r="G177" s="127">
        <v>2E-3</v>
      </c>
      <c r="H177" s="127">
        <v>15.5</v>
      </c>
      <c r="I177" s="127">
        <v>5.0000000000000001E-3</v>
      </c>
      <c r="J177" s="127">
        <v>37.520000000000003</v>
      </c>
      <c r="K177" s="127">
        <v>1.2999999999999999E-2</v>
      </c>
      <c r="L177" s="29">
        <f t="shared" si="8"/>
        <v>2.0801685424405392</v>
      </c>
      <c r="M177" s="29">
        <f t="shared" si="9"/>
        <v>0.85934468037922052</v>
      </c>
      <c r="N177" s="30" t="s">
        <v>983</v>
      </c>
    </row>
    <row r="178" spans="1:14" ht="15.5" customHeight="1">
      <c r="A178" s="27" t="s">
        <v>22</v>
      </c>
      <c r="B178" s="126" t="s">
        <v>186</v>
      </c>
      <c r="C178" s="28" t="s">
        <v>24</v>
      </c>
      <c r="D178" s="126" t="s">
        <v>195</v>
      </c>
      <c r="E178" s="27"/>
      <c r="F178" s="127">
        <v>17.984999999999999</v>
      </c>
      <c r="G178" s="127">
        <v>2E-3</v>
      </c>
      <c r="H178" s="127">
        <v>15.475</v>
      </c>
      <c r="I178" s="127">
        <v>1E-3</v>
      </c>
      <c r="J178" s="127">
        <v>37.430999999999997</v>
      </c>
      <c r="K178" s="127">
        <v>3.0000000000000001E-3</v>
      </c>
      <c r="L178" s="29">
        <f t="shared" si="8"/>
        <v>2.0812343619683067</v>
      </c>
      <c r="M178" s="29">
        <f t="shared" si="9"/>
        <v>0.86043925493466777</v>
      </c>
      <c r="N178" s="30" t="s">
        <v>983</v>
      </c>
    </row>
    <row r="179" spans="1:14" ht="15.5" customHeight="1">
      <c r="A179" s="27" t="s">
        <v>22</v>
      </c>
      <c r="B179" s="126" t="s">
        <v>186</v>
      </c>
      <c r="C179" s="28" t="s">
        <v>24</v>
      </c>
      <c r="D179" s="126" t="s">
        <v>196</v>
      </c>
      <c r="E179" s="27"/>
      <c r="F179" s="127">
        <v>17.695</v>
      </c>
      <c r="G179" s="127">
        <v>1E-3</v>
      </c>
      <c r="H179" s="127">
        <v>15.445</v>
      </c>
      <c r="I179" s="127">
        <v>1E-3</v>
      </c>
      <c r="J179" s="127">
        <v>37.265000000000001</v>
      </c>
      <c r="K179" s="127">
        <v>3.0000000000000001E-3</v>
      </c>
      <c r="L179" s="29">
        <f t="shared" si="8"/>
        <v>2.1059621361966658</v>
      </c>
      <c r="M179" s="29">
        <f t="shared" si="9"/>
        <v>0.87284543656400115</v>
      </c>
      <c r="N179" s="30" t="s">
        <v>983</v>
      </c>
    </row>
    <row r="180" spans="1:14" ht="15.5" customHeight="1">
      <c r="A180" s="27" t="s">
        <v>22</v>
      </c>
      <c r="B180" s="126" t="s">
        <v>186</v>
      </c>
      <c r="C180" s="28" t="s">
        <v>24</v>
      </c>
      <c r="D180" s="126" t="s">
        <v>197</v>
      </c>
      <c r="E180" s="27"/>
      <c r="F180" s="127">
        <v>17.84</v>
      </c>
      <c r="G180" s="127">
        <v>5.0000000000000001E-3</v>
      </c>
      <c r="H180" s="127">
        <v>15.496</v>
      </c>
      <c r="I180" s="127">
        <v>4.0000000000000001E-3</v>
      </c>
      <c r="J180" s="127">
        <v>37.448999999999998</v>
      </c>
      <c r="K180" s="127">
        <v>0.01</v>
      </c>
      <c r="L180" s="29">
        <f t="shared" si="8"/>
        <v>2.0991591928251121</v>
      </c>
      <c r="M180" s="29">
        <f t="shared" si="9"/>
        <v>0.86860986547085206</v>
      </c>
      <c r="N180" s="30" t="s">
        <v>983</v>
      </c>
    </row>
    <row r="181" spans="1:14" ht="15.5" customHeight="1">
      <c r="A181" s="31" t="s">
        <v>22</v>
      </c>
      <c r="B181" s="128" t="s">
        <v>188</v>
      </c>
      <c r="C181" s="32" t="s">
        <v>24</v>
      </c>
      <c r="D181" s="128" t="s">
        <v>198</v>
      </c>
      <c r="E181" s="31"/>
      <c r="F181" s="129">
        <v>18.129000000000001</v>
      </c>
      <c r="G181" s="129">
        <v>3.0000000000000001E-3</v>
      </c>
      <c r="H181" s="129">
        <v>15.507</v>
      </c>
      <c r="I181" s="129">
        <v>2E-3</v>
      </c>
      <c r="J181" s="129">
        <v>37.734000000000002</v>
      </c>
      <c r="K181" s="129">
        <v>5.0000000000000001E-3</v>
      </c>
      <c r="L181" s="33">
        <f t="shared" si="8"/>
        <v>2.0814165149760053</v>
      </c>
      <c r="M181" s="33">
        <f t="shared" si="9"/>
        <v>0.85536984941254335</v>
      </c>
      <c r="N181" s="34" t="s">
        <v>983</v>
      </c>
    </row>
    <row r="182" spans="1:14" ht="15.5" customHeight="1">
      <c r="A182" s="27" t="s">
        <v>22</v>
      </c>
      <c r="B182" s="126" t="s">
        <v>186</v>
      </c>
      <c r="C182" s="28" t="s">
        <v>199</v>
      </c>
      <c r="D182" s="126" t="s">
        <v>200</v>
      </c>
      <c r="E182" s="27"/>
      <c r="F182" s="127">
        <v>18.067</v>
      </c>
      <c r="G182" s="127">
        <v>3.0000000000000001E-3</v>
      </c>
      <c r="H182" s="127">
        <v>15.551</v>
      </c>
      <c r="I182" s="127">
        <v>2E-3</v>
      </c>
      <c r="J182" s="127">
        <v>37.999000000000002</v>
      </c>
      <c r="K182" s="127">
        <v>5.0000000000000001E-3</v>
      </c>
      <c r="L182" s="29">
        <f t="shared" si="8"/>
        <v>2.1032268777328831</v>
      </c>
      <c r="M182" s="29">
        <f t="shared" si="9"/>
        <v>0.86074057674212656</v>
      </c>
      <c r="N182" s="30" t="s">
        <v>983</v>
      </c>
    </row>
    <row r="183" spans="1:14" ht="15.5" customHeight="1">
      <c r="A183" s="27" t="s">
        <v>22</v>
      </c>
      <c r="B183" s="126" t="s">
        <v>186</v>
      </c>
      <c r="C183" s="28" t="s">
        <v>199</v>
      </c>
      <c r="D183" s="126" t="s">
        <v>201</v>
      </c>
      <c r="E183" s="27"/>
      <c r="F183" s="127">
        <v>18.34</v>
      </c>
      <c r="G183" s="127">
        <v>4.0000000000000001E-3</v>
      </c>
      <c r="H183" s="127">
        <v>15.513</v>
      </c>
      <c r="I183" s="127">
        <v>3.0000000000000001E-3</v>
      </c>
      <c r="J183" s="127">
        <v>37.682000000000002</v>
      </c>
      <c r="K183" s="127">
        <v>8.0000000000000002E-3</v>
      </c>
      <c r="L183" s="29">
        <f t="shared" si="8"/>
        <v>2.0546346782988008</v>
      </c>
      <c r="M183" s="29">
        <f t="shared" si="9"/>
        <v>0.84585605234460193</v>
      </c>
      <c r="N183" s="30" t="s">
        <v>983</v>
      </c>
    </row>
    <row r="184" spans="1:14" ht="15.5" customHeight="1">
      <c r="A184" s="27" t="s">
        <v>22</v>
      </c>
      <c r="B184" s="126" t="s">
        <v>186</v>
      </c>
      <c r="C184" s="28" t="s">
        <v>199</v>
      </c>
      <c r="D184" s="126" t="s">
        <v>202</v>
      </c>
      <c r="E184" s="27"/>
      <c r="F184" s="127">
        <v>18.452999999999999</v>
      </c>
      <c r="G184" s="127">
        <v>5.0000000000000001E-3</v>
      </c>
      <c r="H184" s="127">
        <v>15.525</v>
      </c>
      <c r="I184" s="127">
        <v>4.0000000000000001E-3</v>
      </c>
      <c r="J184" s="127">
        <v>37.637999999999998</v>
      </c>
      <c r="K184" s="127">
        <v>0.01</v>
      </c>
      <c r="L184" s="29">
        <f t="shared" si="8"/>
        <v>2.0396683466103074</v>
      </c>
      <c r="M184" s="29">
        <f t="shared" si="9"/>
        <v>0.84132661355877103</v>
      </c>
      <c r="N184" s="30" t="s">
        <v>983</v>
      </c>
    </row>
    <row r="185" spans="1:14" ht="15.5" customHeight="1">
      <c r="A185" s="27" t="s">
        <v>22</v>
      </c>
      <c r="B185" s="126" t="s">
        <v>186</v>
      </c>
      <c r="C185" s="28" t="s">
        <v>199</v>
      </c>
      <c r="D185" s="126" t="s">
        <v>203</v>
      </c>
      <c r="E185" s="27"/>
      <c r="F185" s="127">
        <v>17.951000000000001</v>
      </c>
      <c r="G185" s="127">
        <v>2E-3</v>
      </c>
      <c r="H185" s="127">
        <v>15.521000000000001</v>
      </c>
      <c r="I185" s="127">
        <v>1E-3</v>
      </c>
      <c r="J185" s="127">
        <v>37.866</v>
      </c>
      <c r="K185" s="127">
        <v>3.0000000000000001E-3</v>
      </c>
      <c r="L185" s="29">
        <f t="shared" si="8"/>
        <v>2.1094089465767922</v>
      </c>
      <c r="M185" s="29">
        <f t="shared" si="9"/>
        <v>0.86463149685254304</v>
      </c>
      <c r="N185" s="30" t="s">
        <v>983</v>
      </c>
    </row>
    <row r="186" spans="1:14" ht="15.5" customHeight="1">
      <c r="A186" s="27" t="s">
        <v>22</v>
      </c>
      <c r="B186" s="126" t="s">
        <v>186</v>
      </c>
      <c r="C186" s="28" t="s">
        <v>199</v>
      </c>
      <c r="D186" s="126" t="s">
        <v>204</v>
      </c>
      <c r="E186" s="27"/>
      <c r="F186" s="127">
        <v>17.591000000000001</v>
      </c>
      <c r="G186" s="127">
        <v>2E-3</v>
      </c>
      <c r="H186" s="127">
        <v>15.449</v>
      </c>
      <c r="I186" s="127">
        <v>2E-3</v>
      </c>
      <c r="J186" s="127">
        <v>37.28</v>
      </c>
      <c r="K186" s="127">
        <v>5.0000000000000001E-3</v>
      </c>
      <c r="L186" s="29">
        <f t="shared" si="8"/>
        <v>2.1192655335114545</v>
      </c>
      <c r="M186" s="29">
        <f t="shared" si="9"/>
        <v>0.87823318742538792</v>
      </c>
      <c r="N186" s="30" t="s">
        <v>983</v>
      </c>
    </row>
    <row r="187" spans="1:14" ht="15.5" customHeight="1">
      <c r="A187" s="27" t="s">
        <v>22</v>
      </c>
      <c r="B187" s="126" t="s">
        <v>186</v>
      </c>
      <c r="C187" s="28" t="s">
        <v>199</v>
      </c>
      <c r="D187" s="126" t="s">
        <v>205</v>
      </c>
      <c r="E187" s="27"/>
      <c r="F187" s="127">
        <v>17.690999999999999</v>
      </c>
      <c r="G187" s="127">
        <v>4.0000000000000001E-3</v>
      </c>
      <c r="H187" s="127">
        <v>15.484999999999999</v>
      </c>
      <c r="I187" s="127">
        <v>3.0000000000000001E-3</v>
      </c>
      <c r="J187" s="127">
        <v>37.5</v>
      </c>
      <c r="K187" s="127">
        <v>8.0000000000000002E-3</v>
      </c>
      <c r="L187" s="29">
        <f t="shared" si="8"/>
        <v>2.1197218924877057</v>
      </c>
      <c r="M187" s="29">
        <f t="shared" si="9"/>
        <v>0.87530382680458996</v>
      </c>
      <c r="N187" s="30" t="s">
        <v>983</v>
      </c>
    </row>
    <row r="188" spans="1:14" ht="15.5" customHeight="1">
      <c r="A188" s="27" t="s">
        <v>22</v>
      </c>
      <c r="B188" s="28" t="s">
        <v>206</v>
      </c>
      <c r="C188" s="28" t="s">
        <v>207</v>
      </c>
      <c r="D188" s="28" t="s">
        <v>208</v>
      </c>
      <c r="E188" s="27">
        <v>480</v>
      </c>
      <c r="F188" s="28">
        <v>17.681999999999999</v>
      </c>
      <c r="G188" s="28"/>
      <c r="H188" s="28">
        <v>15.48</v>
      </c>
      <c r="I188" s="28"/>
      <c r="J188" s="28">
        <v>37.402000000000001</v>
      </c>
      <c r="K188" s="28"/>
      <c r="L188" s="29">
        <f t="shared" ref="L188:L219" si="10">J188/F188</f>
        <v>2.1152584549259137</v>
      </c>
      <c r="M188" s="29">
        <f t="shared" ref="M188:M219" si="11">H188/F188</f>
        <v>0.87546657617916535</v>
      </c>
      <c r="N188" s="30" t="s">
        <v>984</v>
      </c>
    </row>
    <row r="189" spans="1:14" ht="15.5" customHeight="1">
      <c r="A189" s="27" t="s">
        <v>22</v>
      </c>
      <c r="B189" s="28" t="s">
        <v>209</v>
      </c>
      <c r="C189" s="28" t="s">
        <v>207</v>
      </c>
      <c r="D189" s="28" t="s">
        <v>210</v>
      </c>
      <c r="E189" s="27">
        <v>480</v>
      </c>
      <c r="F189" s="28">
        <v>17.725000000000001</v>
      </c>
      <c r="G189" s="28"/>
      <c r="H189" s="28">
        <v>15.471</v>
      </c>
      <c r="I189" s="28"/>
      <c r="J189" s="28">
        <v>37.395000000000003</v>
      </c>
      <c r="K189" s="28"/>
      <c r="L189" s="29">
        <f t="shared" si="10"/>
        <v>2.1097320169252467</v>
      </c>
      <c r="M189" s="29">
        <f t="shared" si="11"/>
        <v>0.87283497884344141</v>
      </c>
      <c r="N189" s="30" t="s">
        <v>984</v>
      </c>
    </row>
    <row r="190" spans="1:14" ht="15.5" customHeight="1">
      <c r="A190" s="27" t="s">
        <v>22</v>
      </c>
      <c r="B190" s="28" t="s">
        <v>209</v>
      </c>
      <c r="C190" s="28" t="s">
        <v>207</v>
      </c>
      <c r="D190" s="28" t="s">
        <v>211</v>
      </c>
      <c r="E190" s="27">
        <v>480</v>
      </c>
      <c r="F190" s="28">
        <v>17.71</v>
      </c>
      <c r="G190" s="28"/>
      <c r="H190" s="28">
        <v>15.478999999999999</v>
      </c>
      <c r="I190" s="28"/>
      <c r="J190" s="28">
        <v>37.424999999999997</v>
      </c>
      <c r="K190" s="28"/>
      <c r="L190" s="29">
        <f t="shared" si="10"/>
        <v>2.1132128740824392</v>
      </c>
      <c r="M190" s="29">
        <f t="shared" si="11"/>
        <v>0.87402597402597393</v>
      </c>
      <c r="N190" s="30" t="s">
        <v>984</v>
      </c>
    </row>
    <row r="191" spans="1:14" ht="15.5" customHeight="1">
      <c r="A191" s="27" t="s">
        <v>22</v>
      </c>
      <c r="B191" s="28" t="s">
        <v>209</v>
      </c>
      <c r="C191" s="28" t="s">
        <v>207</v>
      </c>
      <c r="D191" s="28" t="s">
        <v>212</v>
      </c>
      <c r="E191" s="27">
        <v>480</v>
      </c>
      <c r="F191" s="28">
        <v>17.702999999999999</v>
      </c>
      <c r="G191" s="28"/>
      <c r="H191" s="28">
        <v>15.475</v>
      </c>
      <c r="I191" s="28"/>
      <c r="J191" s="28">
        <v>37.408999999999999</v>
      </c>
      <c r="K191" s="28"/>
      <c r="L191" s="29">
        <f t="shared" si="10"/>
        <v>2.1131446647460881</v>
      </c>
      <c r="M191" s="29">
        <f t="shared" si="11"/>
        <v>0.8741456250353048</v>
      </c>
      <c r="N191" s="30" t="s">
        <v>984</v>
      </c>
    </row>
    <row r="192" spans="1:14" ht="15.5" customHeight="1">
      <c r="A192" s="31" t="s">
        <v>22</v>
      </c>
      <c r="B192" s="32" t="s">
        <v>209</v>
      </c>
      <c r="C192" s="32" t="s">
        <v>207</v>
      </c>
      <c r="D192" s="32" t="s">
        <v>213</v>
      </c>
      <c r="E192" s="31">
        <v>480</v>
      </c>
      <c r="F192" s="32">
        <v>17.797999999999998</v>
      </c>
      <c r="G192" s="28"/>
      <c r="H192" s="28">
        <v>15.494999999999999</v>
      </c>
      <c r="I192" s="28"/>
      <c r="J192" s="28">
        <v>37.520000000000003</v>
      </c>
      <c r="K192" s="32"/>
      <c r="L192" s="33">
        <f t="shared" si="10"/>
        <v>2.1081020339363978</v>
      </c>
      <c r="M192" s="33">
        <f t="shared" si="11"/>
        <v>0.87060343858860545</v>
      </c>
      <c r="N192" s="34" t="s">
        <v>984</v>
      </c>
    </row>
    <row r="193" spans="1:14" ht="15.5" customHeight="1">
      <c r="A193" s="130" t="s">
        <v>22</v>
      </c>
      <c r="B193" s="131" t="s">
        <v>186</v>
      </c>
      <c r="C193" s="131" t="s">
        <v>27</v>
      </c>
      <c r="D193" s="130" t="s">
        <v>214</v>
      </c>
      <c r="E193" s="130">
        <v>480</v>
      </c>
      <c r="F193" s="130">
        <v>17.573</v>
      </c>
      <c r="G193" s="131"/>
      <c r="H193" s="130">
        <v>15.432</v>
      </c>
      <c r="I193" s="131"/>
      <c r="J193" s="130">
        <v>37.231000000000002</v>
      </c>
      <c r="K193" s="28"/>
      <c r="L193" s="29">
        <f t="shared" si="10"/>
        <v>2.118647925795254</v>
      </c>
      <c r="M193" s="29">
        <f t="shared" si="11"/>
        <v>0.87816536732487338</v>
      </c>
      <c r="N193" s="132" t="s">
        <v>1122</v>
      </c>
    </row>
    <row r="194" spans="1:14" ht="15.5" customHeight="1">
      <c r="A194" s="27" t="s">
        <v>22</v>
      </c>
      <c r="B194" s="28" t="s">
        <v>186</v>
      </c>
      <c r="C194" s="28" t="s">
        <v>27</v>
      </c>
      <c r="D194" s="27" t="s">
        <v>215</v>
      </c>
      <c r="E194" s="27">
        <v>480</v>
      </c>
      <c r="F194" s="27">
        <v>17.571999999999999</v>
      </c>
      <c r="G194" s="28"/>
      <c r="H194" s="27">
        <v>15.423999999999999</v>
      </c>
      <c r="I194" s="28"/>
      <c r="J194" s="27">
        <v>37.206000000000003</v>
      </c>
      <c r="K194" s="28"/>
      <c r="L194" s="29">
        <f t="shared" si="10"/>
        <v>2.1173457773730937</v>
      </c>
      <c r="M194" s="29">
        <f t="shared" si="11"/>
        <v>0.8777600728431596</v>
      </c>
      <c r="N194" s="30" t="s">
        <v>1122</v>
      </c>
    </row>
    <row r="195" spans="1:14" ht="15.5" customHeight="1">
      <c r="A195" s="27" t="s">
        <v>22</v>
      </c>
      <c r="B195" s="28" t="s">
        <v>186</v>
      </c>
      <c r="C195" s="28" t="s">
        <v>27</v>
      </c>
      <c r="D195" s="27" t="s">
        <v>216</v>
      </c>
      <c r="E195" s="27">
        <v>480</v>
      </c>
      <c r="F195" s="27">
        <v>17.614000000000001</v>
      </c>
      <c r="G195" s="28"/>
      <c r="H195" s="27">
        <v>15.433</v>
      </c>
      <c r="I195" s="28"/>
      <c r="J195" s="27">
        <v>37.247</v>
      </c>
      <c r="K195" s="28"/>
      <c r="L195" s="29">
        <f t="shared" si="10"/>
        <v>2.1146247303281478</v>
      </c>
      <c r="M195" s="29">
        <f t="shared" si="11"/>
        <v>0.8761780401952991</v>
      </c>
      <c r="N195" s="30" t="s">
        <v>1122</v>
      </c>
    </row>
    <row r="196" spans="1:14" ht="15.5" customHeight="1">
      <c r="A196" s="27" t="s">
        <v>22</v>
      </c>
      <c r="B196" s="28" t="s">
        <v>186</v>
      </c>
      <c r="C196" s="28" t="s">
        <v>27</v>
      </c>
      <c r="D196" s="27" t="s">
        <v>217</v>
      </c>
      <c r="E196" s="27">
        <v>480</v>
      </c>
      <c r="F196" s="27">
        <v>17.629000000000001</v>
      </c>
      <c r="G196" s="28"/>
      <c r="H196" s="27">
        <v>15.486000000000001</v>
      </c>
      <c r="I196" s="28"/>
      <c r="J196" s="27">
        <v>37.417999999999999</v>
      </c>
      <c r="K196" s="28"/>
      <c r="L196" s="29">
        <f t="shared" si="10"/>
        <v>2.1225253843099434</v>
      </c>
      <c r="M196" s="29">
        <f t="shared" si="11"/>
        <v>0.8784389358443474</v>
      </c>
      <c r="N196" s="30" t="s">
        <v>1122</v>
      </c>
    </row>
    <row r="197" spans="1:14" ht="15.5" customHeight="1">
      <c r="A197" s="31" t="s">
        <v>22</v>
      </c>
      <c r="B197" s="32" t="s">
        <v>186</v>
      </c>
      <c r="C197" s="32" t="s">
        <v>27</v>
      </c>
      <c r="D197" s="31" t="s">
        <v>218</v>
      </c>
      <c r="E197" s="31">
        <v>480</v>
      </c>
      <c r="F197" s="31">
        <v>17.614000000000001</v>
      </c>
      <c r="G197" s="32"/>
      <c r="H197" s="31">
        <v>15.471</v>
      </c>
      <c r="I197" s="32"/>
      <c r="J197" s="31">
        <v>37.36</v>
      </c>
      <c r="K197" s="32"/>
      <c r="L197" s="33">
        <f t="shared" si="10"/>
        <v>2.1210400817531507</v>
      </c>
      <c r="M197" s="33">
        <f t="shared" si="11"/>
        <v>0.87833541501078682</v>
      </c>
      <c r="N197" s="34" t="s">
        <v>1122</v>
      </c>
    </row>
    <row r="198" spans="1:14" ht="15.5" customHeight="1">
      <c r="A198" s="48" t="s">
        <v>35</v>
      </c>
      <c r="B198" s="49" t="s">
        <v>219</v>
      </c>
      <c r="C198" s="49" t="s">
        <v>9</v>
      </c>
      <c r="D198" s="49" t="s">
        <v>220</v>
      </c>
      <c r="E198" s="48"/>
      <c r="F198" s="50">
        <v>18.673999999999999</v>
      </c>
      <c r="G198" s="50">
        <v>2E-3</v>
      </c>
      <c r="H198" s="50">
        <v>15.584</v>
      </c>
      <c r="I198" s="50">
        <v>5.0000000000000001E-3</v>
      </c>
      <c r="J198" s="50">
        <v>38.177</v>
      </c>
      <c r="K198" s="50">
        <v>5.0000000000000001E-3</v>
      </c>
      <c r="L198" s="42">
        <f t="shared" si="10"/>
        <v>2.0443932740709005</v>
      </c>
      <c r="M198" s="42">
        <f t="shared" si="11"/>
        <v>0.83452929206383208</v>
      </c>
      <c r="N198" s="51" t="s">
        <v>985</v>
      </c>
    </row>
    <row r="199" spans="1:14" ht="15.5" customHeight="1">
      <c r="A199" s="48" t="s">
        <v>35</v>
      </c>
      <c r="B199" s="49" t="s">
        <v>221</v>
      </c>
      <c r="C199" s="49" t="s">
        <v>9</v>
      </c>
      <c r="D199" s="49" t="s">
        <v>222</v>
      </c>
      <c r="E199" s="48"/>
      <c r="F199" s="50">
        <v>18.693999999999999</v>
      </c>
      <c r="G199" s="50">
        <v>2E-3</v>
      </c>
      <c r="H199" s="50">
        <v>15.606</v>
      </c>
      <c r="I199" s="50">
        <v>1E-3</v>
      </c>
      <c r="J199" s="50">
        <v>38.249000000000002</v>
      </c>
      <c r="K199" s="50">
        <v>3.0000000000000001E-3</v>
      </c>
      <c r="L199" s="42">
        <f t="shared" si="10"/>
        <v>2.0460575585749439</v>
      </c>
      <c r="M199" s="42">
        <f t="shared" si="11"/>
        <v>0.83481330908312834</v>
      </c>
      <c r="N199" s="51" t="s">
        <v>985</v>
      </c>
    </row>
    <row r="200" spans="1:14" ht="15.5" customHeight="1">
      <c r="A200" s="48" t="s">
        <v>35</v>
      </c>
      <c r="B200" s="49" t="s">
        <v>219</v>
      </c>
      <c r="C200" s="49" t="s">
        <v>9</v>
      </c>
      <c r="D200" s="49" t="s">
        <v>223</v>
      </c>
      <c r="E200" s="48"/>
      <c r="F200" s="50">
        <v>18.649999999999999</v>
      </c>
      <c r="G200" s="50">
        <v>2E-3</v>
      </c>
      <c r="H200" s="50">
        <v>15.586</v>
      </c>
      <c r="I200" s="50">
        <v>1E-3</v>
      </c>
      <c r="J200" s="50">
        <v>38.183</v>
      </c>
      <c r="K200" s="50">
        <v>3.0000000000000001E-3</v>
      </c>
      <c r="L200" s="42">
        <f t="shared" si="10"/>
        <v>2.0473458445040218</v>
      </c>
      <c r="M200" s="42">
        <f t="shared" si="11"/>
        <v>0.8357104557640751</v>
      </c>
      <c r="N200" s="51" t="s">
        <v>985</v>
      </c>
    </row>
    <row r="201" spans="1:14" ht="15.5" customHeight="1">
      <c r="A201" s="48" t="s">
        <v>35</v>
      </c>
      <c r="B201" s="49" t="s">
        <v>224</v>
      </c>
      <c r="C201" s="49" t="s">
        <v>9</v>
      </c>
      <c r="D201" s="49" t="s">
        <v>223</v>
      </c>
      <c r="E201" s="48"/>
      <c r="F201" s="50">
        <v>18.696999999999999</v>
      </c>
      <c r="G201" s="50">
        <v>2E-3</v>
      </c>
      <c r="H201" s="50">
        <v>15.638</v>
      </c>
      <c r="I201" s="50">
        <v>2E-3</v>
      </c>
      <c r="J201" s="50">
        <v>38.359000000000002</v>
      </c>
      <c r="K201" s="50">
        <v>5.0000000000000001E-3</v>
      </c>
      <c r="L201" s="42">
        <f t="shared" si="10"/>
        <v>2.0516125581644116</v>
      </c>
      <c r="M201" s="42">
        <f t="shared" si="11"/>
        <v>0.83639086484462755</v>
      </c>
      <c r="N201" s="51" t="s">
        <v>985</v>
      </c>
    </row>
    <row r="202" spans="1:14" ht="15.5" customHeight="1">
      <c r="A202" s="48" t="s">
        <v>35</v>
      </c>
      <c r="B202" s="49" t="s">
        <v>224</v>
      </c>
      <c r="C202" s="49" t="s">
        <v>9</v>
      </c>
      <c r="D202" s="49" t="s">
        <v>225</v>
      </c>
      <c r="E202" s="48"/>
      <c r="F202" s="50">
        <v>18.733000000000001</v>
      </c>
      <c r="G202" s="50">
        <v>2E-3</v>
      </c>
      <c r="H202" s="50">
        <v>15.663</v>
      </c>
      <c r="I202" s="50">
        <v>2E-3</v>
      </c>
      <c r="J202" s="50">
        <v>38.448999999999998</v>
      </c>
      <c r="K202" s="50">
        <v>4.0000000000000001E-3</v>
      </c>
      <c r="L202" s="42">
        <f t="shared" si="10"/>
        <v>2.052474243313938</v>
      </c>
      <c r="M202" s="42">
        <f t="shared" si="11"/>
        <v>0.8361180803928896</v>
      </c>
      <c r="N202" s="51" t="s">
        <v>985</v>
      </c>
    </row>
    <row r="203" spans="1:14" ht="15.5" customHeight="1">
      <c r="A203" s="48" t="s">
        <v>35</v>
      </c>
      <c r="B203" s="49" t="s">
        <v>209</v>
      </c>
      <c r="C203" s="49" t="s">
        <v>9</v>
      </c>
      <c r="D203" s="49" t="s">
        <v>226</v>
      </c>
      <c r="E203" s="48"/>
      <c r="F203" s="50">
        <v>19.058</v>
      </c>
      <c r="G203" s="50">
        <v>3.0000000000000001E-3</v>
      </c>
      <c r="H203" s="50">
        <v>15.602</v>
      </c>
      <c r="I203" s="50">
        <v>2E-3</v>
      </c>
      <c r="J203" s="50">
        <v>38.195</v>
      </c>
      <c r="K203" s="50">
        <v>6.0000000000000001E-3</v>
      </c>
      <c r="L203" s="42">
        <f t="shared" si="10"/>
        <v>2.0041452408437403</v>
      </c>
      <c r="M203" s="42">
        <f t="shared" si="11"/>
        <v>0.81865883093713931</v>
      </c>
      <c r="N203" s="51" t="s">
        <v>985</v>
      </c>
    </row>
    <row r="204" spans="1:14" ht="15.5" customHeight="1">
      <c r="A204" s="48" t="s">
        <v>35</v>
      </c>
      <c r="B204" s="49" t="s">
        <v>221</v>
      </c>
      <c r="C204" s="49" t="s">
        <v>9</v>
      </c>
      <c r="D204" s="49" t="s">
        <v>227</v>
      </c>
      <c r="E204" s="48"/>
      <c r="F204" s="50">
        <v>18.806000000000001</v>
      </c>
      <c r="G204" s="50">
        <v>3.0000000000000001E-3</v>
      </c>
      <c r="H204" s="50">
        <v>15.727</v>
      </c>
      <c r="I204" s="50">
        <v>2E-3</v>
      </c>
      <c r="J204" s="50">
        <v>38.65</v>
      </c>
      <c r="K204" s="50">
        <v>6.0000000000000001E-3</v>
      </c>
      <c r="L204" s="42">
        <f t="shared" si="10"/>
        <v>2.0551951504838879</v>
      </c>
      <c r="M204" s="42">
        <f t="shared" si="11"/>
        <v>0.83627565670530679</v>
      </c>
      <c r="N204" s="51" t="s">
        <v>985</v>
      </c>
    </row>
    <row r="205" spans="1:14" ht="15.5" customHeight="1">
      <c r="A205" s="44" t="s">
        <v>35</v>
      </c>
      <c r="B205" s="45" t="s">
        <v>219</v>
      </c>
      <c r="C205" s="45" t="s">
        <v>9</v>
      </c>
      <c r="D205" s="45" t="s">
        <v>228</v>
      </c>
      <c r="E205" s="44"/>
      <c r="F205" s="52">
        <v>18.728999999999999</v>
      </c>
      <c r="G205" s="52">
        <v>2E-3</v>
      </c>
      <c r="H205" s="52">
        <v>15.653</v>
      </c>
      <c r="I205" s="52">
        <v>2E-3</v>
      </c>
      <c r="J205" s="52">
        <v>38.405999999999999</v>
      </c>
      <c r="K205" s="52">
        <v>6.0000000000000001E-3</v>
      </c>
      <c r="L205" s="46">
        <f t="shared" si="10"/>
        <v>2.0506166906935768</v>
      </c>
      <c r="M205" s="46">
        <f t="shared" si="11"/>
        <v>0.83576272091409054</v>
      </c>
      <c r="N205" s="47" t="s">
        <v>985</v>
      </c>
    </row>
    <row r="206" spans="1:14" ht="15.5" customHeight="1">
      <c r="A206" s="48" t="s">
        <v>35</v>
      </c>
      <c r="B206" s="49" t="s">
        <v>209</v>
      </c>
      <c r="C206" s="49" t="s">
        <v>229</v>
      </c>
      <c r="D206" s="49" t="s">
        <v>230</v>
      </c>
      <c r="E206" s="48"/>
      <c r="F206" s="50">
        <v>18.794</v>
      </c>
      <c r="G206" s="50"/>
      <c r="H206" s="50">
        <v>15.589</v>
      </c>
      <c r="I206" s="50"/>
      <c r="J206" s="50">
        <v>38.426000000000002</v>
      </c>
      <c r="K206" s="49"/>
      <c r="L206" s="42">
        <f t="shared" si="10"/>
        <v>2.0445886985208044</v>
      </c>
      <c r="M206" s="42">
        <f t="shared" si="11"/>
        <v>0.82946685112269869</v>
      </c>
      <c r="N206" s="51" t="s">
        <v>986</v>
      </c>
    </row>
    <row r="207" spans="1:14" ht="15.5" customHeight="1">
      <c r="A207" s="48" t="s">
        <v>35</v>
      </c>
      <c r="B207" s="49" t="s">
        <v>209</v>
      </c>
      <c r="C207" s="49" t="s">
        <v>229</v>
      </c>
      <c r="D207" s="49" t="s">
        <v>231</v>
      </c>
      <c r="E207" s="48"/>
      <c r="F207" s="50">
        <v>19.021999999999998</v>
      </c>
      <c r="G207" s="50"/>
      <c r="H207" s="50">
        <v>15.618</v>
      </c>
      <c r="I207" s="50"/>
      <c r="J207" s="50">
        <v>38.531999999999996</v>
      </c>
      <c r="K207" s="49"/>
      <c r="L207" s="42">
        <f t="shared" si="10"/>
        <v>2.0256545053096415</v>
      </c>
      <c r="M207" s="42">
        <f t="shared" si="11"/>
        <v>0.82104931132373049</v>
      </c>
      <c r="N207" s="51" t="s">
        <v>986</v>
      </c>
    </row>
    <row r="208" spans="1:14" ht="15.5" customHeight="1">
      <c r="A208" s="48" t="s">
        <v>35</v>
      </c>
      <c r="B208" s="49" t="s">
        <v>209</v>
      </c>
      <c r="C208" s="49" t="s">
        <v>229</v>
      </c>
      <c r="D208" s="49" t="s">
        <v>232</v>
      </c>
      <c r="E208" s="48"/>
      <c r="F208" s="50">
        <v>18.739000000000001</v>
      </c>
      <c r="G208" s="50"/>
      <c r="H208" s="50">
        <v>15.602</v>
      </c>
      <c r="I208" s="50"/>
      <c r="J208" s="50">
        <v>38.401000000000003</v>
      </c>
      <c r="K208" s="49"/>
      <c r="L208" s="42">
        <f t="shared" si="10"/>
        <v>2.0492555632637814</v>
      </c>
      <c r="M208" s="42">
        <f t="shared" si="11"/>
        <v>0.83259512247185008</v>
      </c>
      <c r="N208" s="51" t="s">
        <v>986</v>
      </c>
    </row>
    <row r="209" spans="1:14" ht="15.5" customHeight="1">
      <c r="A209" s="48" t="s">
        <v>35</v>
      </c>
      <c r="B209" s="49" t="s">
        <v>209</v>
      </c>
      <c r="C209" s="49" t="s">
        <v>229</v>
      </c>
      <c r="D209" s="49" t="s">
        <v>233</v>
      </c>
      <c r="E209" s="48"/>
      <c r="F209" s="50">
        <v>18.733000000000001</v>
      </c>
      <c r="G209" s="50"/>
      <c r="H209" s="50">
        <v>15.587</v>
      </c>
      <c r="I209" s="50"/>
      <c r="J209" s="50">
        <v>38.433</v>
      </c>
      <c r="K209" s="49"/>
      <c r="L209" s="42">
        <f t="shared" si="10"/>
        <v>2.0516201355896011</v>
      </c>
      <c r="M209" s="42">
        <f t="shared" si="11"/>
        <v>0.83206106870229002</v>
      </c>
      <c r="N209" s="51" t="s">
        <v>986</v>
      </c>
    </row>
    <row r="210" spans="1:14" ht="15.5" customHeight="1">
      <c r="A210" s="44" t="s">
        <v>35</v>
      </c>
      <c r="B210" s="45" t="s">
        <v>209</v>
      </c>
      <c r="C210" s="45" t="s">
        <v>229</v>
      </c>
      <c r="D210" s="45" t="s">
        <v>234</v>
      </c>
      <c r="E210" s="44"/>
      <c r="F210" s="52">
        <v>19.37</v>
      </c>
      <c r="G210" s="52"/>
      <c r="H210" s="52">
        <v>15.622</v>
      </c>
      <c r="I210" s="52"/>
      <c r="J210" s="52">
        <v>38.570999999999998</v>
      </c>
      <c r="K210" s="45"/>
      <c r="L210" s="46">
        <f t="shared" si="10"/>
        <v>1.9912751677852347</v>
      </c>
      <c r="M210" s="46">
        <f t="shared" si="11"/>
        <v>0.8065049044914816</v>
      </c>
      <c r="N210" s="47" t="s">
        <v>986</v>
      </c>
    </row>
    <row r="211" spans="1:14" ht="15.5" customHeight="1">
      <c r="A211" s="48" t="s">
        <v>35</v>
      </c>
      <c r="B211" s="49" t="s">
        <v>209</v>
      </c>
      <c r="C211" s="49" t="s">
        <v>37</v>
      </c>
      <c r="D211" s="48" t="s">
        <v>235</v>
      </c>
      <c r="E211" s="48">
        <v>210</v>
      </c>
      <c r="F211" s="48">
        <v>18.143999999999998</v>
      </c>
      <c r="G211" s="49"/>
      <c r="H211" s="48">
        <v>15.551</v>
      </c>
      <c r="I211" s="49"/>
      <c r="J211" s="48">
        <v>37.976999999999997</v>
      </c>
      <c r="K211" s="49"/>
      <c r="L211" s="42">
        <f t="shared" si="10"/>
        <v>2.0930886243386242</v>
      </c>
      <c r="M211" s="42">
        <f t="shared" si="11"/>
        <v>0.85708774250440922</v>
      </c>
      <c r="N211" s="51" t="s">
        <v>968</v>
      </c>
    </row>
    <row r="212" spans="1:14" ht="15.5" customHeight="1">
      <c r="A212" s="48" t="s">
        <v>35</v>
      </c>
      <c r="B212" s="49" t="s">
        <v>209</v>
      </c>
      <c r="C212" s="49" t="s">
        <v>37</v>
      </c>
      <c r="D212" s="48" t="s">
        <v>236</v>
      </c>
      <c r="E212" s="48">
        <v>210</v>
      </c>
      <c r="F212" s="48">
        <v>18.434999999999999</v>
      </c>
      <c r="G212" s="49"/>
      <c r="H212" s="48">
        <v>15.598000000000001</v>
      </c>
      <c r="I212" s="49"/>
      <c r="J212" s="48">
        <v>38.191000000000003</v>
      </c>
      <c r="K212" s="49"/>
      <c r="L212" s="42">
        <f t="shared" si="10"/>
        <v>2.0716571738540823</v>
      </c>
      <c r="M212" s="42">
        <f t="shared" si="11"/>
        <v>0.84610794684024959</v>
      </c>
      <c r="N212" s="51" t="s">
        <v>968</v>
      </c>
    </row>
    <row r="213" spans="1:14" ht="15.5" customHeight="1">
      <c r="A213" s="48" t="s">
        <v>35</v>
      </c>
      <c r="B213" s="49" t="s">
        <v>209</v>
      </c>
      <c r="C213" s="49" t="s">
        <v>37</v>
      </c>
      <c r="D213" s="48" t="s">
        <v>237</v>
      </c>
      <c r="E213" s="48">
        <v>210</v>
      </c>
      <c r="F213" s="48">
        <v>18.257000000000001</v>
      </c>
      <c r="G213" s="49"/>
      <c r="H213" s="48">
        <v>15.573</v>
      </c>
      <c r="I213" s="49"/>
      <c r="J213" s="48">
        <v>38.149000000000001</v>
      </c>
      <c r="K213" s="49"/>
      <c r="L213" s="42">
        <f t="shared" si="10"/>
        <v>2.0895546913512626</v>
      </c>
      <c r="M213" s="42">
        <f t="shared" si="11"/>
        <v>0.85298789505395189</v>
      </c>
      <c r="N213" s="51" t="s">
        <v>968</v>
      </c>
    </row>
    <row r="214" spans="1:14" ht="15.5" customHeight="1">
      <c r="A214" s="48" t="s">
        <v>35</v>
      </c>
      <c r="B214" s="49" t="s">
        <v>209</v>
      </c>
      <c r="C214" s="49" t="s">
        <v>37</v>
      </c>
      <c r="D214" s="49" t="s">
        <v>238</v>
      </c>
      <c r="E214" s="48">
        <v>210</v>
      </c>
      <c r="F214" s="49">
        <v>18.27</v>
      </c>
      <c r="G214" s="49"/>
      <c r="H214" s="49">
        <v>15.568</v>
      </c>
      <c r="I214" s="49"/>
      <c r="J214" s="49">
        <v>38.17</v>
      </c>
      <c r="K214" s="49"/>
      <c r="L214" s="42">
        <f t="shared" si="10"/>
        <v>2.0892172961138478</v>
      </c>
      <c r="M214" s="42">
        <f t="shared" si="11"/>
        <v>0.85210727969348654</v>
      </c>
      <c r="N214" s="51" t="s">
        <v>968</v>
      </c>
    </row>
    <row r="215" spans="1:14" ht="15.5" customHeight="1">
      <c r="A215" s="48" t="s">
        <v>35</v>
      </c>
      <c r="B215" s="49" t="s">
        <v>209</v>
      </c>
      <c r="C215" s="49" t="s">
        <v>37</v>
      </c>
      <c r="D215" s="48" t="s">
        <v>239</v>
      </c>
      <c r="E215" s="48">
        <v>210</v>
      </c>
      <c r="F215" s="48">
        <v>18.222999999999999</v>
      </c>
      <c r="G215" s="49"/>
      <c r="H215" s="48">
        <v>15.557</v>
      </c>
      <c r="I215" s="49"/>
      <c r="J215" s="48">
        <v>38.100999999999999</v>
      </c>
      <c r="K215" s="49"/>
      <c r="L215" s="42">
        <f t="shared" si="10"/>
        <v>2.0908192942984143</v>
      </c>
      <c r="M215" s="42">
        <f t="shared" si="11"/>
        <v>0.85370136640509253</v>
      </c>
      <c r="N215" s="51" t="s">
        <v>968</v>
      </c>
    </row>
    <row r="216" spans="1:14" ht="15.5" customHeight="1">
      <c r="A216" s="48" t="s">
        <v>35</v>
      </c>
      <c r="B216" s="49" t="s">
        <v>209</v>
      </c>
      <c r="C216" s="49" t="s">
        <v>37</v>
      </c>
      <c r="D216" s="48" t="s">
        <v>240</v>
      </c>
      <c r="E216" s="48">
        <v>210</v>
      </c>
      <c r="F216" s="48">
        <v>18.855</v>
      </c>
      <c r="G216" s="49"/>
      <c r="H216" s="48">
        <v>15.542999999999999</v>
      </c>
      <c r="I216" s="49"/>
      <c r="J216" s="48">
        <v>38.045999999999999</v>
      </c>
      <c r="K216" s="49"/>
      <c r="L216" s="42">
        <f t="shared" si="10"/>
        <v>2.0178202068416864</v>
      </c>
      <c r="M216" s="42">
        <f t="shared" si="11"/>
        <v>0.82434367541766107</v>
      </c>
      <c r="N216" s="51" t="s">
        <v>968</v>
      </c>
    </row>
    <row r="217" spans="1:14" ht="15.5" customHeight="1">
      <c r="A217" s="48" t="s">
        <v>35</v>
      </c>
      <c r="B217" s="49" t="s">
        <v>209</v>
      </c>
      <c r="C217" s="49" t="s">
        <v>37</v>
      </c>
      <c r="D217" s="48" t="s">
        <v>241</v>
      </c>
      <c r="E217" s="48">
        <v>210</v>
      </c>
      <c r="F217" s="48">
        <v>18.227</v>
      </c>
      <c r="G217" s="49"/>
      <c r="H217" s="48">
        <v>15.542</v>
      </c>
      <c r="I217" s="49"/>
      <c r="J217" s="48">
        <v>38.055999999999997</v>
      </c>
      <c r="K217" s="49"/>
      <c r="L217" s="46">
        <f t="shared" si="10"/>
        <v>2.08789158940034</v>
      </c>
      <c r="M217" s="46">
        <f t="shared" si="11"/>
        <v>0.85269106270916772</v>
      </c>
      <c r="N217" s="51" t="s">
        <v>968</v>
      </c>
    </row>
    <row r="218" spans="1:14" ht="15.5" customHeight="1">
      <c r="A218" s="133" t="s">
        <v>55</v>
      </c>
      <c r="B218" s="134" t="s">
        <v>242</v>
      </c>
      <c r="C218" s="134" t="s">
        <v>243</v>
      </c>
      <c r="D218" s="133" t="s">
        <v>244</v>
      </c>
      <c r="E218" s="133">
        <v>154</v>
      </c>
      <c r="F218" s="133">
        <v>18.306000000000001</v>
      </c>
      <c r="G218" s="133">
        <v>8.0000000000000002E-3</v>
      </c>
      <c r="H218" s="133">
        <v>15.561</v>
      </c>
      <c r="I218" s="133">
        <v>0.01</v>
      </c>
      <c r="J218" s="133">
        <v>38.226999999999997</v>
      </c>
      <c r="K218" s="133">
        <v>8.9999999999999993E-3</v>
      </c>
      <c r="L218" s="55">
        <f t="shared" si="10"/>
        <v>2.0882224407298149</v>
      </c>
      <c r="M218" s="55">
        <f t="shared" si="11"/>
        <v>0.85004916420845622</v>
      </c>
      <c r="N218" s="135" t="s">
        <v>987</v>
      </c>
    </row>
    <row r="219" spans="1:14" ht="15.5" customHeight="1">
      <c r="A219" s="53" t="s">
        <v>55</v>
      </c>
      <c r="B219" s="54" t="s">
        <v>242</v>
      </c>
      <c r="C219" s="54" t="s">
        <v>243</v>
      </c>
      <c r="D219" s="53" t="s">
        <v>245</v>
      </c>
      <c r="E219" s="53">
        <v>154</v>
      </c>
      <c r="F219" s="53">
        <v>18.257000000000001</v>
      </c>
      <c r="G219" s="53">
        <v>0.01</v>
      </c>
      <c r="H219" s="53">
        <v>15.542999999999999</v>
      </c>
      <c r="I219" s="53">
        <v>8.9999999999999993E-3</v>
      </c>
      <c r="J219" s="53">
        <v>38.154000000000003</v>
      </c>
      <c r="K219" s="53">
        <v>8.9999999999999993E-3</v>
      </c>
      <c r="L219" s="55">
        <f t="shared" si="10"/>
        <v>2.0898285589089118</v>
      </c>
      <c r="M219" s="55">
        <f t="shared" si="11"/>
        <v>0.8513446897080571</v>
      </c>
      <c r="N219" s="63" t="s">
        <v>987</v>
      </c>
    </row>
    <row r="220" spans="1:14" ht="15.5" customHeight="1">
      <c r="A220" s="53" t="s">
        <v>55</v>
      </c>
      <c r="B220" s="54" t="s">
        <v>242</v>
      </c>
      <c r="C220" s="54" t="s">
        <v>243</v>
      </c>
      <c r="D220" s="53" t="s">
        <v>246</v>
      </c>
      <c r="E220" s="53">
        <v>154</v>
      </c>
      <c r="F220" s="53">
        <v>18.263000000000002</v>
      </c>
      <c r="G220" s="53">
        <v>6.0000000000000001E-3</v>
      </c>
      <c r="H220" s="53">
        <v>15.552</v>
      </c>
      <c r="I220" s="53">
        <v>8.0000000000000002E-3</v>
      </c>
      <c r="J220" s="53">
        <v>38.171999999999997</v>
      </c>
      <c r="K220" s="53">
        <v>8.9999999999999993E-3</v>
      </c>
      <c r="L220" s="55">
        <f t="shared" ref="L220:L251" si="12">J220/F220</f>
        <v>2.0901275803537205</v>
      </c>
      <c r="M220" s="55">
        <f t="shared" ref="M220:M251" si="13">H220/F220</f>
        <v>0.85155779444779056</v>
      </c>
      <c r="N220" s="63" t="s">
        <v>987</v>
      </c>
    </row>
    <row r="221" spans="1:14" ht="15.5" customHeight="1">
      <c r="A221" s="53" t="s">
        <v>55</v>
      </c>
      <c r="B221" s="54" t="s">
        <v>242</v>
      </c>
      <c r="C221" s="54" t="s">
        <v>243</v>
      </c>
      <c r="D221" s="53" t="s">
        <v>247</v>
      </c>
      <c r="E221" s="53">
        <v>154</v>
      </c>
      <c r="F221" s="53">
        <v>18.271000000000001</v>
      </c>
      <c r="G221" s="53">
        <v>8.0000000000000002E-3</v>
      </c>
      <c r="H221" s="53">
        <v>15.558</v>
      </c>
      <c r="I221" s="53">
        <v>8.9999999999999993E-3</v>
      </c>
      <c r="J221" s="53">
        <v>38.216000000000001</v>
      </c>
      <c r="K221" s="53">
        <v>1.0999999999999999E-2</v>
      </c>
      <c r="L221" s="55">
        <f t="shared" si="12"/>
        <v>2.0916206009523286</v>
      </c>
      <c r="M221" s="55">
        <f t="shared" si="13"/>
        <v>0.85151332713042527</v>
      </c>
      <c r="N221" s="63" t="s">
        <v>987</v>
      </c>
    </row>
    <row r="222" spans="1:14" ht="15.5" customHeight="1">
      <c r="A222" s="57" t="s">
        <v>55</v>
      </c>
      <c r="B222" s="58" t="s">
        <v>242</v>
      </c>
      <c r="C222" s="58" t="s">
        <v>243</v>
      </c>
      <c r="D222" s="57" t="s">
        <v>248</v>
      </c>
      <c r="E222" s="57">
        <v>154</v>
      </c>
      <c r="F222" s="57">
        <v>18.234000000000002</v>
      </c>
      <c r="G222" s="57">
        <v>8.9999999999999993E-3</v>
      </c>
      <c r="H222" s="57">
        <v>15.537000000000001</v>
      </c>
      <c r="I222" s="57">
        <v>0.01</v>
      </c>
      <c r="J222" s="57">
        <v>38.103000000000002</v>
      </c>
      <c r="K222" s="57">
        <v>8.9999999999999993E-3</v>
      </c>
      <c r="L222" s="59">
        <f t="shared" si="12"/>
        <v>2.089667653833498</v>
      </c>
      <c r="M222" s="59">
        <f t="shared" si="13"/>
        <v>0.85208950312602827</v>
      </c>
      <c r="N222" s="61" t="s">
        <v>987</v>
      </c>
    </row>
    <row r="223" spans="1:14" ht="15.5" customHeight="1">
      <c r="A223" s="54" t="s">
        <v>55</v>
      </c>
      <c r="B223" s="54" t="s">
        <v>206</v>
      </c>
      <c r="C223" s="54" t="s">
        <v>64</v>
      </c>
      <c r="D223" s="54" t="s">
        <v>249</v>
      </c>
      <c r="E223" s="54"/>
      <c r="F223" s="54">
        <v>18.378</v>
      </c>
      <c r="G223" s="54">
        <v>4.0000000000000001E-3</v>
      </c>
      <c r="H223" s="54">
        <v>15.599</v>
      </c>
      <c r="I223" s="54">
        <v>3.0000000000000001E-3</v>
      </c>
      <c r="J223" s="54">
        <v>38.332999999999998</v>
      </c>
      <c r="K223" s="54">
        <v>8.0000000000000002E-3</v>
      </c>
      <c r="L223" s="55">
        <f t="shared" si="12"/>
        <v>2.0858091195995212</v>
      </c>
      <c r="M223" s="55">
        <f t="shared" si="13"/>
        <v>0.84878659266514311</v>
      </c>
      <c r="N223" s="63" t="s">
        <v>988</v>
      </c>
    </row>
    <row r="224" spans="1:14" ht="15.5" customHeight="1">
      <c r="A224" s="54" t="s">
        <v>55</v>
      </c>
      <c r="B224" s="54" t="s">
        <v>206</v>
      </c>
      <c r="C224" s="54" t="s">
        <v>64</v>
      </c>
      <c r="D224" s="54" t="s">
        <v>250</v>
      </c>
      <c r="E224" s="54"/>
      <c r="F224" s="54">
        <v>18.786000000000001</v>
      </c>
      <c r="G224" s="54">
        <v>1E-3</v>
      </c>
      <c r="H224" s="54">
        <v>15.577999999999999</v>
      </c>
      <c r="I224" s="54">
        <v>1E-3</v>
      </c>
      <c r="J224" s="54">
        <v>37.765000000000001</v>
      </c>
      <c r="K224" s="54">
        <v>2E-3</v>
      </c>
      <c r="L224" s="55">
        <f t="shared" si="12"/>
        <v>2.0102736080059618</v>
      </c>
      <c r="M224" s="55">
        <f t="shared" si="13"/>
        <v>0.8292345363568614</v>
      </c>
      <c r="N224" s="63" t="s">
        <v>988</v>
      </c>
    </row>
    <row r="225" spans="1:14" ht="15.5" customHeight="1">
      <c r="A225" s="54" t="s">
        <v>55</v>
      </c>
      <c r="B225" s="54" t="s">
        <v>206</v>
      </c>
      <c r="C225" s="54" t="s">
        <v>64</v>
      </c>
      <c r="D225" s="54" t="s">
        <v>251</v>
      </c>
      <c r="E225" s="54"/>
      <c r="F225" s="54">
        <v>18.367999999999999</v>
      </c>
      <c r="G225" s="54">
        <v>2E-3</v>
      </c>
      <c r="H225" s="54">
        <v>15.603</v>
      </c>
      <c r="I225" s="54">
        <v>2E-3</v>
      </c>
      <c r="J225" s="54">
        <v>38.402999999999999</v>
      </c>
      <c r="K225" s="54">
        <v>4.0000000000000001E-3</v>
      </c>
      <c r="L225" s="55">
        <f t="shared" si="12"/>
        <v>2.0907556620209062</v>
      </c>
      <c r="M225" s="55">
        <f t="shared" si="13"/>
        <v>0.84946646341463417</v>
      </c>
      <c r="N225" s="63" t="s">
        <v>988</v>
      </c>
    </row>
    <row r="226" spans="1:14" ht="15.5" customHeight="1">
      <c r="A226" s="54" t="s">
        <v>55</v>
      </c>
      <c r="B226" s="54" t="s">
        <v>206</v>
      </c>
      <c r="C226" s="54" t="s">
        <v>64</v>
      </c>
      <c r="D226" s="54" t="s">
        <v>252</v>
      </c>
      <c r="E226" s="54"/>
      <c r="F226" s="54">
        <v>19.187999999999999</v>
      </c>
      <c r="G226" s="54">
        <v>2E-3</v>
      </c>
      <c r="H226" s="54">
        <v>15.571</v>
      </c>
      <c r="I226" s="54">
        <v>1E-3</v>
      </c>
      <c r="J226" s="54">
        <v>37.892000000000003</v>
      </c>
      <c r="K226" s="54">
        <v>3.0000000000000001E-3</v>
      </c>
      <c r="L226" s="55">
        <f t="shared" si="12"/>
        <v>1.9747759016051702</v>
      </c>
      <c r="M226" s="55">
        <f t="shared" si="13"/>
        <v>0.81149676881384203</v>
      </c>
      <c r="N226" s="63" t="s">
        <v>988</v>
      </c>
    </row>
    <row r="227" spans="1:14" ht="15.5" customHeight="1">
      <c r="A227" s="54" t="s">
        <v>55</v>
      </c>
      <c r="B227" s="54" t="s">
        <v>206</v>
      </c>
      <c r="C227" s="54" t="s">
        <v>64</v>
      </c>
      <c r="D227" s="54" t="s">
        <v>253</v>
      </c>
      <c r="E227" s="54"/>
      <c r="F227" s="54">
        <v>18.253</v>
      </c>
      <c r="G227" s="54">
        <v>3.0000000000000001E-3</v>
      </c>
      <c r="H227" s="54">
        <v>15.606</v>
      </c>
      <c r="I227" s="54">
        <v>4.0000000000000001E-3</v>
      </c>
      <c r="J227" s="54">
        <v>38.131</v>
      </c>
      <c r="K227" s="54">
        <v>8.9999999999999993E-3</v>
      </c>
      <c r="L227" s="55">
        <f t="shared" si="12"/>
        <v>2.0890264614036047</v>
      </c>
      <c r="M227" s="55">
        <f t="shared" si="13"/>
        <v>0.85498274256286633</v>
      </c>
      <c r="N227" s="63" t="s">
        <v>988</v>
      </c>
    </row>
    <row r="228" spans="1:14" ht="15.5" customHeight="1">
      <c r="A228" s="54" t="s">
        <v>55</v>
      </c>
      <c r="B228" s="54" t="s">
        <v>206</v>
      </c>
      <c r="C228" s="54" t="s">
        <v>64</v>
      </c>
      <c r="D228" s="54" t="s">
        <v>254</v>
      </c>
      <c r="E228" s="54"/>
      <c r="F228" s="54">
        <v>18.407</v>
      </c>
      <c r="G228" s="54">
        <v>2E-3</v>
      </c>
      <c r="H228" s="54">
        <v>15.555</v>
      </c>
      <c r="I228" s="54">
        <v>2E-3</v>
      </c>
      <c r="J228" s="54">
        <v>38.045000000000002</v>
      </c>
      <c r="K228" s="54">
        <v>5.0000000000000001E-3</v>
      </c>
      <c r="L228" s="55">
        <f t="shared" si="12"/>
        <v>2.0668767316781662</v>
      </c>
      <c r="M228" s="55">
        <f t="shared" si="13"/>
        <v>0.84505894496658873</v>
      </c>
      <c r="N228" s="63" t="s">
        <v>988</v>
      </c>
    </row>
    <row r="229" spans="1:14" ht="15.5" customHeight="1">
      <c r="A229" s="54" t="s">
        <v>55</v>
      </c>
      <c r="B229" s="54" t="s">
        <v>206</v>
      </c>
      <c r="C229" s="54" t="s">
        <v>64</v>
      </c>
      <c r="D229" s="54" t="s">
        <v>255</v>
      </c>
      <c r="E229" s="54"/>
      <c r="F229" s="54">
        <v>18.263000000000002</v>
      </c>
      <c r="G229" s="54">
        <v>2E-3</v>
      </c>
      <c r="H229" s="54">
        <v>15.535</v>
      </c>
      <c r="I229" s="54">
        <v>2E-3</v>
      </c>
      <c r="J229" s="54">
        <v>37.956000000000003</v>
      </c>
      <c r="K229" s="54">
        <v>4.0000000000000001E-3</v>
      </c>
      <c r="L229" s="55">
        <f t="shared" si="12"/>
        <v>2.078300388764168</v>
      </c>
      <c r="M229" s="55">
        <f t="shared" si="13"/>
        <v>0.85062695066527949</v>
      </c>
      <c r="N229" s="63" t="s">
        <v>988</v>
      </c>
    </row>
    <row r="230" spans="1:14" ht="15.5" customHeight="1">
      <c r="A230" s="54" t="s">
        <v>55</v>
      </c>
      <c r="B230" s="54" t="s">
        <v>206</v>
      </c>
      <c r="C230" s="54" t="s">
        <v>64</v>
      </c>
      <c r="D230" s="54" t="s">
        <v>256</v>
      </c>
      <c r="E230" s="54"/>
      <c r="F230" s="54">
        <v>18.3</v>
      </c>
      <c r="G230" s="54">
        <v>1E-3</v>
      </c>
      <c r="H230" s="54">
        <v>15.597</v>
      </c>
      <c r="I230" s="54">
        <v>1E-3</v>
      </c>
      <c r="J230" s="54">
        <v>38.258000000000003</v>
      </c>
      <c r="K230" s="54">
        <v>3.0000000000000001E-3</v>
      </c>
      <c r="L230" s="55">
        <f t="shared" si="12"/>
        <v>2.0906010928961751</v>
      </c>
      <c r="M230" s="55">
        <f t="shared" si="13"/>
        <v>0.85229508196721304</v>
      </c>
      <c r="N230" s="63" t="s">
        <v>988</v>
      </c>
    </row>
    <row r="231" spans="1:14" ht="15.5" customHeight="1">
      <c r="A231" s="54" t="s">
        <v>55</v>
      </c>
      <c r="B231" s="54" t="s">
        <v>206</v>
      </c>
      <c r="C231" s="54" t="s">
        <v>64</v>
      </c>
      <c r="D231" s="54" t="s">
        <v>257</v>
      </c>
      <c r="E231" s="54"/>
      <c r="F231" s="54">
        <v>18.202999999999999</v>
      </c>
      <c r="G231" s="54">
        <v>2E-3</v>
      </c>
      <c r="H231" s="54">
        <v>15.512</v>
      </c>
      <c r="I231" s="54">
        <v>2E-3</v>
      </c>
      <c r="J231" s="54">
        <v>37.828000000000003</v>
      </c>
      <c r="K231" s="54">
        <v>4.0000000000000001E-3</v>
      </c>
      <c r="L231" s="55">
        <f t="shared" si="12"/>
        <v>2.0781189913750482</v>
      </c>
      <c r="M231" s="55">
        <f t="shared" si="13"/>
        <v>0.8521672251826623</v>
      </c>
      <c r="N231" s="63" t="s">
        <v>988</v>
      </c>
    </row>
    <row r="232" spans="1:14" ht="15.5" customHeight="1">
      <c r="A232" s="54" t="s">
        <v>55</v>
      </c>
      <c r="B232" s="54" t="s">
        <v>258</v>
      </c>
      <c r="C232" s="54" t="s">
        <v>64</v>
      </c>
      <c r="D232" s="54" t="s">
        <v>250</v>
      </c>
      <c r="E232" s="54"/>
      <c r="F232" s="54">
        <v>18.363</v>
      </c>
      <c r="G232" s="54">
        <v>1E-3</v>
      </c>
      <c r="H232" s="54">
        <v>15.521000000000001</v>
      </c>
      <c r="I232" s="54">
        <v>1E-3</v>
      </c>
      <c r="J232" s="54">
        <v>37.838999999999999</v>
      </c>
      <c r="K232" s="54">
        <v>2E-3</v>
      </c>
      <c r="L232" s="55">
        <f t="shared" si="12"/>
        <v>2.0606110112726679</v>
      </c>
      <c r="M232" s="55">
        <f t="shared" si="13"/>
        <v>0.84523226052387956</v>
      </c>
      <c r="N232" s="63" t="s">
        <v>988</v>
      </c>
    </row>
    <row r="233" spans="1:14" ht="15.5" customHeight="1">
      <c r="A233" s="54" t="s">
        <v>55</v>
      </c>
      <c r="B233" s="54" t="s">
        <v>209</v>
      </c>
      <c r="C233" s="54" t="s">
        <v>64</v>
      </c>
      <c r="D233" s="54" t="s">
        <v>251</v>
      </c>
      <c r="E233" s="54"/>
      <c r="F233" s="54">
        <v>18.363</v>
      </c>
      <c r="G233" s="54">
        <v>2E-3</v>
      </c>
      <c r="H233" s="54">
        <v>15.596</v>
      </c>
      <c r="I233" s="54">
        <v>2E-3</v>
      </c>
      <c r="J233" s="54">
        <v>38.329000000000001</v>
      </c>
      <c r="K233" s="54">
        <v>5.0000000000000001E-3</v>
      </c>
      <c r="L233" s="55">
        <f t="shared" si="12"/>
        <v>2.0872951042857921</v>
      </c>
      <c r="M233" s="55">
        <f t="shared" si="13"/>
        <v>0.84931656047486792</v>
      </c>
      <c r="N233" s="63" t="s">
        <v>988</v>
      </c>
    </row>
    <row r="234" spans="1:14" ht="15.5" customHeight="1">
      <c r="A234" s="54" t="s">
        <v>55</v>
      </c>
      <c r="B234" s="54" t="s">
        <v>259</v>
      </c>
      <c r="C234" s="54" t="s">
        <v>64</v>
      </c>
      <c r="D234" s="54" t="s">
        <v>256</v>
      </c>
      <c r="E234" s="54"/>
      <c r="F234" s="54">
        <v>18.196999999999999</v>
      </c>
      <c r="G234" s="54">
        <v>2E-3</v>
      </c>
      <c r="H234" s="54">
        <v>15.519</v>
      </c>
      <c r="I234" s="54">
        <v>2E-3</v>
      </c>
      <c r="J234" s="54">
        <v>37.847000000000001</v>
      </c>
      <c r="K234" s="54">
        <v>4.0000000000000001E-3</v>
      </c>
      <c r="L234" s="55">
        <f t="shared" si="12"/>
        <v>2.0798483266472498</v>
      </c>
      <c r="M234" s="55">
        <f t="shared" si="13"/>
        <v>0.85283288454140793</v>
      </c>
      <c r="N234" s="63" t="s">
        <v>988</v>
      </c>
    </row>
    <row r="235" spans="1:14" ht="15.5" customHeight="1">
      <c r="A235" s="54" t="s">
        <v>55</v>
      </c>
      <c r="B235" s="54" t="s">
        <v>260</v>
      </c>
      <c r="C235" s="54" t="s">
        <v>64</v>
      </c>
      <c r="D235" s="54"/>
      <c r="E235" s="54"/>
      <c r="F235" s="54">
        <v>18.114999999999998</v>
      </c>
      <c r="G235" s="54"/>
      <c r="H235" s="54">
        <v>15.599</v>
      </c>
      <c r="I235" s="54"/>
      <c r="J235" s="54">
        <v>38.171999999999997</v>
      </c>
      <c r="K235" s="54"/>
      <c r="L235" s="55">
        <f t="shared" si="12"/>
        <v>2.1072039746066795</v>
      </c>
      <c r="M235" s="55">
        <f t="shared" si="13"/>
        <v>0.86110957769804042</v>
      </c>
      <c r="N235" s="63" t="s">
        <v>988</v>
      </c>
    </row>
    <row r="236" spans="1:14" ht="15.5" customHeight="1">
      <c r="A236" s="58" t="s">
        <v>55</v>
      </c>
      <c r="B236" s="58" t="s">
        <v>261</v>
      </c>
      <c r="C236" s="58" t="s">
        <v>64</v>
      </c>
      <c r="D236" s="58"/>
      <c r="E236" s="58"/>
      <c r="F236" s="58">
        <v>18.321000000000002</v>
      </c>
      <c r="G236" s="58"/>
      <c r="H236" s="58">
        <v>15.581</v>
      </c>
      <c r="I236" s="58"/>
      <c r="J236" s="58">
        <v>38.302999999999997</v>
      </c>
      <c r="K236" s="58"/>
      <c r="L236" s="59">
        <f t="shared" si="12"/>
        <v>2.0906609901206261</v>
      </c>
      <c r="M236" s="59">
        <f t="shared" si="13"/>
        <v>0.8504448447137164</v>
      </c>
      <c r="N236" s="61" t="s">
        <v>988</v>
      </c>
    </row>
    <row r="237" spans="1:14" ht="15.5" customHeight="1">
      <c r="A237" s="73" t="s">
        <v>83</v>
      </c>
      <c r="B237" s="66" t="s">
        <v>186</v>
      </c>
      <c r="C237" s="66" t="s">
        <v>91</v>
      </c>
      <c r="D237" s="66" t="s">
        <v>262</v>
      </c>
      <c r="E237" s="65">
        <v>122</v>
      </c>
      <c r="F237" s="66">
        <v>18.268999999999998</v>
      </c>
      <c r="G237" s="65">
        <v>0.01</v>
      </c>
      <c r="H237" s="66">
        <v>15.557</v>
      </c>
      <c r="I237" s="65">
        <v>1.2999999999999999E-2</v>
      </c>
      <c r="J237" s="66">
        <v>38.216000000000001</v>
      </c>
      <c r="K237" s="66">
        <v>1.0999999999999999E-2</v>
      </c>
      <c r="L237" s="67">
        <f t="shared" si="12"/>
        <v>2.0918495812578688</v>
      </c>
      <c r="M237" s="67">
        <f t="shared" si="13"/>
        <v>0.85155180907548311</v>
      </c>
      <c r="N237" s="68" t="s">
        <v>970</v>
      </c>
    </row>
    <row r="238" spans="1:14" ht="15.5" customHeight="1">
      <c r="A238" s="75" t="s">
        <v>83</v>
      </c>
      <c r="B238" s="70" t="s">
        <v>186</v>
      </c>
      <c r="C238" s="70" t="s">
        <v>91</v>
      </c>
      <c r="D238" s="70" t="s">
        <v>263</v>
      </c>
      <c r="E238" s="69">
        <v>122</v>
      </c>
      <c r="F238" s="70">
        <v>18.257000000000001</v>
      </c>
      <c r="G238" s="69">
        <v>7.0000000000000001E-3</v>
      </c>
      <c r="H238" s="70">
        <v>15.548</v>
      </c>
      <c r="I238" s="69">
        <v>1.4999999999999999E-2</v>
      </c>
      <c r="J238" s="70">
        <v>38.204000000000001</v>
      </c>
      <c r="K238" s="70">
        <v>8.9999999999999993E-3</v>
      </c>
      <c r="L238" s="71">
        <f t="shared" si="12"/>
        <v>2.0925672344854029</v>
      </c>
      <c r="M238" s="71">
        <f t="shared" si="13"/>
        <v>0.85161855726570623</v>
      </c>
      <c r="N238" s="72" t="s">
        <v>970</v>
      </c>
    </row>
    <row r="239" spans="1:14" ht="15.5" customHeight="1">
      <c r="A239" s="73" t="s">
        <v>83</v>
      </c>
      <c r="B239" s="66" t="s">
        <v>186</v>
      </c>
      <c r="C239" s="66" t="s">
        <v>57</v>
      </c>
      <c r="D239" s="66" t="s">
        <v>264</v>
      </c>
      <c r="E239" s="65">
        <v>122</v>
      </c>
      <c r="F239" s="66">
        <v>18.236999999999998</v>
      </c>
      <c r="G239" s="65"/>
      <c r="H239" s="66">
        <v>15.54</v>
      </c>
      <c r="I239" s="65"/>
      <c r="J239" s="66">
        <v>38.090000000000003</v>
      </c>
      <c r="K239" s="66"/>
      <c r="L239" s="67">
        <f t="shared" si="12"/>
        <v>2.0886110654164614</v>
      </c>
      <c r="M239" s="67">
        <f t="shared" si="13"/>
        <v>0.85211383451225531</v>
      </c>
      <c r="N239" s="68" t="s">
        <v>971</v>
      </c>
    </row>
    <row r="240" spans="1:14" ht="15.5" customHeight="1">
      <c r="A240" s="73" t="s">
        <v>83</v>
      </c>
      <c r="B240" s="66" t="s">
        <v>186</v>
      </c>
      <c r="C240" s="66" t="s">
        <v>57</v>
      </c>
      <c r="D240" s="66" t="s">
        <v>265</v>
      </c>
      <c r="E240" s="65">
        <v>122</v>
      </c>
      <c r="F240" s="66">
        <v>18.315000000000001</v>
      </c>
      <c r="G240" s="65"/>
      <c r="H240" s="66">
        <v>15.561999999999999</v>
      </c>
      <c r="I240" s="65"/>
      <c r="J240" s="66">
        <v>38.228999999999999</v>
      </c>
      <c r="K240" s="66"/>
      <c r="L240" s="67">
        <f t="shared" si="12"/>
        <v>2.0873054873054873</v>
      </c>
      <c r="M240" s="67">
        <f t="shared" si="13"/>
        <v>0.84968604968604955</v>
      </c>
      <c r="N240" s="68" t="s">
        <v>971</v>
      </c>
    </row>
    <row r="241" spans="1:14" ht="15.5" customHeight="1">
      <c r="A241" s="73" t="s">
        <v>83</v>
      </c>
      <c r="B241" s="66" t="s">
        <v>186</v>
      </c>
      <c r="C241" s="66" t="s">
        <v>57</v>
      </c>
      <c r="D241" s="66" t="s">
        <v>266</v>
      </c>
      <c r="E241" s="65">
        <v>122</v>
      </c>
      <c r="F241" s="66">
        <v>18.312000000000001</v>
      </c>
      <c r="G241" s="65"/>
      <c r="H241" s="66">
        <v>15.557</v>
      </c>
      <c r="I241" s="65"/>
      <c r="J241" s="66">
        <v>38.192</v>
      </c>
      <c r="K241" s="66"/>
      <c r="L241" s="67">
        <f t="shared" si="12"/>
        <v>2.0856269113149848</v>
      </c>
      <c r="M241" s="67">
        <f t="shared" si="13"/>
        <v>0.84955220620358229</v>
      </c>
      <c r="N241" s="68" t="s">
        <v>971</v>
      </c>
    </row>
    <row r="242" spans="1:14" ht="15.5" customHeight="1">
      <c r="A242" s="73" t="s">
        <v>83</v>
      </c>
      <c r="B242" s="66" t="s">
        <v>186</v>
      </c>
      <c r="C242" s="66" t="s">
        <v>57</v>
      </c>
      <c r="D242" s="66" t="s">
        <v>267</v>
      </c>
      <c r="E242" s="65">
        <v>122</v>
      </c>
      <c r="F242" s="66">
        <v>18.242999999999999</v>
      </c>
      <c r="G242" s="65"/>
      <c r="H242" s="66">
        <v>15.541</v>
      </c>
      <c r="I242" s="65"/>
      <c r="J242" s="66">
        <v>38.097999999999999</v>
      </c>
      <c r="K242" s="66"/>
      <c r="L242" s="67">
        <f t="shared" si="12"/>
        <v>2.0883626596502771</v>
      </c>
      <c r="M242" s="67">
        <f t="shared" si="13"/>
        <v>0.85188839554897777</v>
      </c>
      <c r="N242" s="68" t="s">
        <v>971</v>
      </c>
    </row>
    <row r="243" spans="1:14" ht="15.5" customHeight="1">
      <c r="A243" s="73" t="s">
        <v>83</v>
      </c>
      <c r="B243" s="66" t="s">
        <v>186</v>
      </c>
      <c r="C243" s="66" t="s">
        <v>57</v>
      </c>
      <c r="D243" s="66" t="s">
        <v>268</v>
      </c>
      <c r="E243" s="65">
        <v>122</v>
      </c>
      <c r="F243" s="66">
        <v>18.277999999999999</v>
      </c>
      <c r="G243" s="65"/>
      <c r="H243" s="66">
        <v>15.547000000000001</v>
      </c>
      <c r="I243" s="65"/>
      <c r="J243" s="66">
        <v>38.15</v>
      </c>
      <c r="K243" s="66"/>
      <c r="L243" s="67">
        <f t="shared" si="12"/>
        <v>2.0872086661560347</v>
      </c>
      <c r="M243" s="67">
        <f t="shared" si="13"/>
        <v>0.85058540321698228</v>
      </c>
      <c r="N243" s="68" t="s">
        <v>971</v>
      </c>
    </row>
    <row r="244" spans="1:14" ht="15.5" customHeight="1">
      <c r="A244" s="75" t="s">
        <v>83</v>
      </c>
      <c r="B244" s="70" t="s">
        <v>186</v>
      </c>
      <c r="C244" s="70" t="s">
        <v>57</v>
      </c>
      <c r="D244" s="70" t="s">
        <v>269</v>
      </c>
      <c r="E244" s="69">
        <v>122</v>
      </c>
      <c r="F244" s="70">
        <v>18.273</v>
      </c>
      <c r="G244" s="69"/>
      <c r="H244" s="70">
        <v>15.555</v>
      </c>
      <c r="I244" s="69"/>
      <c r="J244" s="70">
        <v>38.186</v>
      </c>
      <c r="K244" s="70"/>
      <c r="L244" s="71">
        <f t="shared" si="12"/>
        <v>2.0897499042302852</v>
      </c>
      <c r="M244" s="71">
        <f t="shared" si="13"/>
        <v>0.85125595140371035</v>
      </c>
      <c r="N244" s="72" t="s">
        <v>971</v>
      </c>
    </row>
    <row r="245" spans="1:14" ht="15.5" customHeight="1">
      <c r="A245" s="73" t="s">
        <v>83</v>
      </c>
      <c r="B245" s="77" t="s">
        <v>336</v>
      </c>
      <c r="C245" s="74" t="s">
        <v>98</v>
      </c>
      <c r="D245" s="78" t="s">
        <v>382</v>
      </c>
      <c r="E245" s="78">
        <v>108</v>
      </c>
      <c r="F245" s="79">
        <v>18.286000000000001</v>
      </c>
      <c r="G245" s="79">
        <v>4.0000000000000001E-3</v>
      </c>
      <c r="H245" s="79">
        <v>15.6</v>
      </c>
      <c r="I245" s="79">
        <v>3.0000000000000001E-3</v>
      </c>
      <c r="J245" s="79">
        <v>38.273000000000003</v>
      </c>
      <c r="K245" s="79">
        <v>8.0000000000000002E-3</v>
      </c>
      <c r="L245" s="67">
        <f t="shared" si="12"/>
        <v>2.0930219840314996</v>
      </c>
      <c r="M245" s="67">
        <f t="shared" si="13"/>
        <v>0.8531116701301541</v>
      </c>
      <c r="N245" s="80" t="s">
        <v>973</v>
      </c>
    </row>
    <row r="246" spans="1:14" ht="15.5" customHeight="1">
      <c r="A246" s="73" t="s">
        <v>83</v>
      </c>
      <c r="B246" s="77" t="s">
        <v>336</v>
      </c>
      <c r="C246" s="74" t="s">
        <v>98</v>
      </c>
      <c r="D246" s="78" t="s">
        <v>383</v>
      </c>
      <c r="E246" s="78">
        <v>108</v>
      </c>
      <c r="F246" s="79">
        <v>18.37</v>
      </c>
      <c r="G246" s="79">
        <v>4.0000000000000001E-3</v>
      </c>
      <c r="H246" s="79">
        <v>15.571999999999999</v>
      </c>
      <c r="I246" s="79">
        <v>3.0000000000000001E-3</v>
      </c>
      <c r="J246" s="79">
        <v>38.171999999999997</v>
      </c>
      <c r="K246" s="79">
        <v>8.0000000000000002E-3</v>
      </c>
      <c r="L246" s="67">
        <f t="shared" si="12"/>
        <v>2.0779531845400108</v>
      </c>
      <c r="M246" s="67">
        <f t="shared" si="13"/>
        <v>0.8476864452912356</v>
      </c>
      <c r="N246" s="80" t="s">
        <v>973</v>
      </c>
    </row>
    <row r="247" spans="1:14" ht="15.5" customHeight="1">
      <c r="A247" s="73" t="s">
        <v>83</v>
      </c>
      <c r="B247" s="77" t="s">
        <v>336</v>
      </c>
      <c r="C247" s="74" t="s">
        <v>98</v>
      </c>
      <c r="D247" s="78" t="s">
        <v>384</v>
      </c>
      <c r="E247" s="78">
        <v>108</v>
      </c>
      <c r="F247" s="79">
        <v>18.172999999999998</v>
      </c>
      <c r="G247" s="79">
        <v>2E-3</v>
      </c>
      <c r="H247" s="79">
        <v>15.587</v>
      </c>
      <c r="I247" s="79">
        <v>2E-3</v>
      </c>
      <c r="J247" s="79">
        <v>38.328000000000003</v>
      </c>
      <c r="K247" s="79">
        <v>5.0000000000000001E-3</v>
      </c>
      <c r="L247" s="67">
        <f t="shared" si="12"/>
        <v>2.1090628955043198</v>
      </c>
      <c r="M247" s="67">
        <f t="shared" si="13"/>
        <v>0.8577009849777143</v>
      </c>
      <c r="N247" s="80" t="s">
        <v>973</v>
      </c>
    </row>
    <row r="248" spans="1:14" ht="15.5" customHeight="1">
      <c r="A248" s="73" t="s">
        <v>83</v>
      </c>
      <c r="B248" s="77" t="s">
        <v>336</v>
      </c>
      <c r="C248" s="74" t="s">
        <v>98</v>
      </c>
      <c r="D248" s="78" t="s">
        <v>385</v>
      </c>
      <c r="E248" s="78">
        <v>108</v>
      </c>
      <c r="F248" s="79">
        <v>18.288</v>
      </c>
      <c r="G248" s="79">
        <v>2E-3</v>
      </c>
      <c r="H248" s="79">
        <v>15.582000000000001</v>
      </c>
      <c r="I248" s="79">
        <v>2E-3</v>
      </c>
      <c r="J248" s="79">
        <v>38.338999999999999</v>
      </c>
      <c r="K248" s="79">
        <v>4.0000000000000001E-3</v>
      </c>
      <c r="L248" s="67">
        <f t="shared" si="12"/>
        <v>2.0964020122484688</v>
      </c>
      <c r="M248" s="67">
        <f t="shared" si="13"/>
        <v>0.85203412073490814</v>
      </c>
      <c r="N248" s="80" t="s">
        <v>973</v>
      </c>
    </row>
    <row r="249" spans="1:14" ht="15.5" customHeight="1">
      <c r="A249" s="73" t="s">
        <v>83</v>
      </c>
      <c r="B249" s="77" t="s">
        <v>336</v>
      </c>
      <c r="C249" s="74" t="s">
        <v>98</v>
      </c>
      <c r="D249" s="78" t="s">
        <v>386</v>
      </c>
      <c r="E249" s="78">
        <v>108</v>
      </c>
      <c r="F249" s="79">
        <v>18.329000000000001</v>
      </c>
      <c r="G249" s="79">
        <v>4.0000000000000001E-3</v>
      </c>
      <c r="H249" s="79">
        <v>15.536</v>
      </c>
      <c r="I249" s="79">
        <v>3.0000000000000001E-3</v>
      </c>
      <c r="J249" s="79">
        <v>38.219000000000001</v>
      </c>
      <c r="K249" s="79">
        <v>8.0000000000000002E-3</v>
      </c>
      <c r="L249" s="67">
        <f t="shared" si="12"/>
        <v>2.0851655845927217</v>
      </c>
      <c r="M249" s="67">
        <f t="shared" si="13"/>
        <v>0.8476185280157128</v>
      </c>
      <c r="N249" s="80" t="s">
        <v>973</v>
      </c>
    </row>
    <row r="250" spans="1:14" ht="15.5" customHeight="1">
      <c r="A250" s="73" t="s">
        <v>83</v>
      </c>
      <c r="B250" s="77" t="s">
        <v>336</v>
      </c>
      <c r="C250" s="74" t="s">
        <v>98</v>
      </c>
      <c r="D250" s="78" t="s">
        <v>387</v>
      </c>
      <c r="E250" s="78">
        <v>108</v>
      </c>
      <c r="F250" s="79">
        <v>18.358000000000001</v>
      </c>
      <c r="G250" s="79">
        <v>2E-3</v>
      </c>
      <c r="H250" s="79">
        <v>15.582000000000001</v>
      </c>
      <c r="I250" s="79">
        <v>2E-3</v>
      </c>
      <c r="J250" s="79">
        <v>38.311</v>
      </c>
      <c r="K250" s="79">
        <v>5.0000000000000001E-3</v>
      </c>
      <c r="L250" s="67">
        <f t="shared" si="12"/>
        <v>2.0868831027345025</v>
      </c>
      <c r="M250" s="67">
        <f t="shared" si="13"/>
        <v>0.84878527072665866</v>
      </c>
      <c r="N250" s="80" t="s">
        <v>973</v>
      </c>
    </row>
    <row r="251" spans="1:14" ht="15.5" customHeight="1">
      <c r="A251" s="73" t="s">
        <v>83</v>
      </c>
      <c r="B251" s="77" t="s">
        <v>336</v>
      </c>
      <c r="C251" s="74" t="s">
        <v>98</v>
      </c>
      <c r="D251" s="78" t="s">
        <v>388</v>
      </c>
      <c r="E251" s="78">
        <v>108</v>
      </c>
      <c r="F251" s="79">
        <v>18.378</v>
      </c>
      <c r="G251" s="79">
        <v>2E-3</v>
      </c>
      <c r="H251" s="79">
        <v>15.564</v>
      </c>
      <c r="I251" s="79">
        <v>2E-3</v>
      </c>
      <c r="J251" s="79">
        <v>38.179000000000002</v>
      </c>
      <c r="K251" s="79">
        <v>5.0000000000000001E-3</v>
      </c>
      <c r="L251" s="67">
        <f t="shared" si="12"/>
        <v>2.0774295353139625</v>
      </c>
      <c r="M251" s="67">
        <f t="shared" si="13"/>
        <v>0.8468821416911525</v>
      </c>
      <c r="N251" s="80" t="s">
        <v>973</v>
      </c>
    </row>
    <row r="252" spans="1:14" s="2" customFormat="1" ht="15.5" customHeight="1">
      <c r="A252" s="73" t="s">
        <v>83</v>
      </c>
      <c r="B252" s="77" t="s">
        <v>336</v>
      </c>
      <c r="C252" s="74" t="s">
        <v>98</v>
      </c>
      <c r="D252" s="78" t="s">
        <v>389</v>
      </c>
      <c r="E252" s="78">
        <v>108</v>
      </c>
      <c r="F252" s="79">
        <v>18.347000000000001</v>
      </c>
      <c r="G252" s="79">
        <v>2E-3</v>
      </c>
      <c r="H252" s="79">
        <v>15.596</v>
      </c>
      <c r="I252" s="79">
        <v>2E-3</v>
      </c>
      <c r="J252" s="79">
        <v>38.255000000000003</v>
      </c>
      <c r="K252" s="79">
        <v>5.0000000000000001E-3</v>
      </c>
      <c r="L252" s="67">
        <f t="shared" ref="L252:L283" si="14">J252/F252</f>
        <v>2.0850820297596337</v>
      </c>
      <c r="M252" s="67">
        <f t="shared" ref="M252:M283" si="15">H252/F252</f>
        <v>0.85005723006486067</v>
      </c>
      <c r="N252" s="80" t="s">
        <v>973</v>
      </c>
    </row>
    <row r="253" spans="1:14" ht="15.5" customHeight="1">
      <c r="A253" s="75" t="s">
        <v>83</v>
      </c>
      <c r="B253" s="136" t="s">
        <v>209</v>
      </c>
      <c r="C253" s="76" t="s">
        <v>98</v>
      </c>
      <c r="D253" s="137" t="s">
        <v>270</v>
      </c>
      <c r="E253" s="82">
        <v>108</v>
      </c>
      <c r="F253" s="83">
        <v>18.228999999999999</v>
      </c>
      <c r="G253" s="83">
        <v>2E-3</v>
      </c>
      <c r="H253" s="83">
        <v>15.53</v>
      </c>
      <c r="I253" s="83">
        <v>2E-3</v>
      </c>
      <c r="J253" s="83">
        <v>38.128</v>
      </c>
      <c r="K253" s="83">
        <v>4.0000000000000001E-3</v>
      </c>
      <c r="L253" s="71">
        <f t="shared" si="14"/>
        <v>2.0916122661692906</v>
      </c>
      <c r="M253" s="71">
        <f t="shared" si="15"/>
        <v>0.85193921772999071</v>
      </c>
      <c r="N253" s="84" t="s">
        <v>989</v>
      </c>
    </row>
    <row r="254" spans="1:14" ht="15.5" customHeight="1">
      <c r="A254" s="73" t="s">
        <v>83</v>
      </c>
      <c r="B254" s="66" t="s">
        <v>209</v>
      </c>
      <c r="C254" s="66" t="s">
        <v>31</v>
      </c>
      <c r="D254" s="65" t="s">
        <v>271</v>
      </c>
      <c r="E254" s="65">
        <v>115</v>
      </c>
      <c r="F254" s="65">
        <v>18.170000000000002</v>
      </c>
      <c r="G254" s="66"/>
      <c r="H254" s="65">
        <v>15.47</v>
      </c>
      <c r="I254" s="66"/>
      <c r="J254" s="65">
        <v>37.96</v>
      </c>
      <c r="K254" s="66"/>
      <c r="L254" s="67">
        <f t="shared" si="14"/>
        <v>2.0891579526692348</v>
      </c>
      <c r="M254" s="67">
        <f t="shared" si="15"/>
        <v>0.85140341221794158</v>
      </c>
      <c r="N254" s="80" t="s">
        <v>968</v>
      </c>
    </row>
    <row r="255" spans="1:14" ht="15.5" customHeight="1">
      <c r="A255" s="73" t="s">
        <v>83</v>
      </c>
      <c r="B255" s="66" t="s">
        <v>209</v>
      </c>
      <c r="C255" s="66" t="s">
        <v>31</v>
      </c>
      <c r="D255" s="65" t="s">
        <v>272</v>
      </c>
      <c r="E255" s="65">
        <v>115</v>
      </c>
      <c r="F255" s="65">
        <v>18.16</v>
      </c>
      <c r="G255" s="66"/>
      <c r="H255" s="65">
        <v>15.52</v>
      </c>
      <c r="I255" s="66"/>
      <c r="J255" s="65">
        <v>38.07</v>
      </c>
      <c r="K255" s="66"/>
      <c r="L255" s="67">
        <f t="shared" si="14"/>
        <v>2.0963656387665197</v>
      </c>
      <c r="M255" s="67">
        <f t="shared" si="15"/>
        <v>0.85462555066079293</v>
      </c>
      <c r="N255" s="80" t="s">
        <v>968</v>
      </c>
    </row>
    <row r="256" spans="1:14" ht="15.5" customHeight="1">
      <c r="A256" s="73" t="s">
        <v>83</v>
      </c>
      <c r="B256" s="66" t="s">
        <v>209</v>
      </c>
      <c r="C256" s="66" t="s">
        <v>31</v>
      </c>
      <c r="D256" s="65" t="s">
        <v>273</v>
      </c>
      <c r="E256" s="65">
        <v>115</v>
      </c>
      <c r="F256" s="65">
        <v>18.309999999999999</v>
      </c>
      <c r="G256" s="66"/>
      <c r="H256" s="65">
        <v>15.61</v>
      </c>
      <c r="I256" s="66"/>
      <c r="J256" s="65">
        <v>38.47</v>
      </c>
      <c r="K256" s="66"/>
      <c r="L256" s="67">
        <f t="shared" si="14"/>
        <v>2.1010376843255054</v>
      </c>
      <c r="M256" s="67">
        <f t="shared" si="15"/>
        <v>0.85253959584926275</v>
      </c>
      <c r="N256" s="80" t="s">
        <v>968</v>
      </c>
    </row>
    <row r="257" spans="1:14" ht="15.5" customHeight="1">
      <c r="A257" s="73" t="s">
        <v>83</v>
      </c>
      <c r="B257" s="66" t="s">
        <v>209</v>
      </c>
      <c r="C257" s="66" t="s">
        <v>31</v>
      </c>
      <c r="D257" s="65" t="s">
        <v>274</v>
      </c>
      <c r="E257" s="65">
        <v>115</v>
      </c>
      <c r="F257" s="65">
        <v>18.309999999999999</v>
      </c>
      <c r="G257" s="66"/>
      <c r="H257" s="65">
        <v>15.63</v>
      </c>
      <c r="I257" s="66"/>
      <c r="J257" s="65">
        <v>38.119999999999997</v>
      </c>
      <c r="K257" s="66"/>
      <c r="L257" s="67">
        <f t="shared" si="14"/>
        <v>2.0819224467504096</v>
      </c>
      <c r="M257" s="67">
        <f t="shared" si="15"/>
        <v>0.85363189513926829</v>
      </c>
      <c r="N257" s="80" t="s">
        <v>968</v>
      </c>
    </row>
    <row r="258" spans="1:14" ht="15.5" customHeight="1">
      <c r="A258" s="73" t="s">
        <v>83</v>
      </c>
      <c r="B258" s="66" t="s">
        <v>209</v>
      </c>
      <c r="C258" s="66" t="s">
        <v>31</v>
      </c>
      <c r="D258" s="65" t="s">
        <v>275</v>
      </c>
      <c r="E258" s="65">
        <v>115</v>
      </c>
      <c r="F258" s="65">
        <v>18.23</v>
      </c>
      <c r="G258" s="66"/>
      <c r="H258" s="65">
        <v>15.59</v>
      </c>
      <c r="I258" s="66"/>
      <c r="J258" s="65">
        <v>38.159999999999997</v>
      </c>
      <c r="K258" s="66"/>
      <c r="L258" s="67">
        <f t="shared" si="14"/>
        <v>2.0932528798683485</v>
      </c>
      <c r="M258" s="67">
        <f t="shared" si="15"/>
        <v>0.85518376302797583</v>
      </c>
      <c r="N258" s="80" t="s">
        <v>968</v>
      </c>
    </row>
    <row r="259" spans="1:14" ht="15.5" customHeight="1">
      <c r="A259" s="73" t="s">
        <v>83</v>
      </c>
      <c r="B259" s="66" t="s">
        <v>209</v>
      </c>
      <c r="C259" s="66" t="s">
        <v>31</v>
      </c>
      <c r="D259" s="65" t="s">
        <v>276</v>
      </c>
      <c r="E259" s="65">
        <v>115</v>
      </c>
      <c r="F259" s="65">
        <v>18.260000000000002</v>
      </c>
      <c r="G259" s="66"/>
      <c r="H259" s="65">
        <v>15.6</v>
      </c>
      <c r="I259" s="66"/>
      <c r="J259" s="65">
        <v>38.159999999999997</v>
      </c>
      <c r="K259" s="66"/>
      <c r="L259" s="67">
        <f t="shared" si="14"/>
        <v>2.0898138006571738</v>
      </c>
      <c r="M259" s="67">
        <f t="shared" si="15"/>
        <v>0.85432639649507114</v>
      </c>
      <c r="N259" s="80" t="s">
        <v>968</v>
      </c>
    </row>
    <row r="260" spans="1:14" ht="15.5" customHeight="1">
      <c r="A260" s="73" t="s">
        <v>83</v>
      </c>
      <c r="B260" s="66" t="s">
        <v>209</v>
      </c>
      <c r="C260" s="66" t="s">
        <v>31</v>
      </c>
      <c r="D260" s="65" t="s">
        <v>277</v>
      </c>
      <c r="E260" s="65">
        <v>115</v>
      </c>
      <c r="F260" s="65">
        <v>18.23</v>
      </c>
      <c r="G260" s="66"/>
      <c r="H260" s="65">
        <v>15.58</v>
      </c>
      <c r="I260" s="66"/>
      <c r="J260" s="65">
        <v>38.22</v>
      </c>
      <c r="K260" s="66"/>
      <c r="L260" s="67">
        <f t="shared" si="14"/>
        <v>2.0965441579813495</v>
      </c>
      <c r="M260" s="67">
        <f t="shared" si="15"/>
        <v>0.85463521667580911</v>
      </c>
      <c r="N260" s="80" t="s">
        <v>968</v>
      </c>
    </row>
    <row r="261" spans="1:14" ht="15.5" customHeight="1">
      <c r="A261" s="73" t="s">
        <v>83</v>
      </c>
      <c r="B261" s="66" t="s">
        <v>209</v>
      </c>
      <c r="C261" s="66" t="s">
        <v>31</v>
      </c>
      <c r="D261" s="65" t="s">
        <v>278</v>
      </c>
      <c r="E261" s="65">
        <v>115</v>
      </c>
      <c r="F261" s="65">
        <v>18.158000000000001</v>
      </c>
      <c r="G261" s="66"/>
      <c r="H261" s="65">
        <v>15.522</v>
      </c>
      <c r="I261" s="66"/>
      <c r="J261" s="65">
        <v>37.976999999999997</v>
      </c>
      <c r="K261" s="66"/>
      <c r="L261" s="67">
        <f t="shared" si="14"/>
        <v>2.091474832029959</v>
      </c>
      <c r="M261" s="67">
        <f t="shared" si="15"/>
        <v>0.85482982707346622</v>
      </c>
      <c r="N261" s="80" t="s">
        <v>968</v>
      </c>
    </row>
    <row r="262" spans="1:14" ht="15.5" customHeight="1">
      <c r="A262" s="73" t="s">
        <v>83</v>
      </c>
      <c r="B262" s="66" t="s">
        <v>209</v>
      </c>
      <c r="C262" s="66" t="s">
        <v>31</v>
      </c>
      <c r="D262" s="65" t="s">
        <v>279</v>
      </c>
      <c r="E262" s="65">
        <v>115</v>
      </c>
      <c r="F262" s="65">
        <v>18.189</v>
      </c>
      <c r="G262" s="66"/>
      <c r="H262" s="65">
        <v>15.567</v>
      </c>
      <c r="I262" s="66"/>
      <c r="J262" s="65">
        <v>38.122</v>
      </c>
      <c r="K262" s="66"/>
      <c r="L262" s="67">
        <f t="shared" si="14"/>
        <v>2.0958821265600087</v>
      </c>
      <c r="M262" s="67">
        <f t="shared" si="15"/>
        <v>0.85584694045851895</v>
      </c>
      <c r="N262" s="80" t="s">
        <v>968</v>
      </c>
    </row>
    <row r="263" spans="1:14" ht="15.5" customHeight="1">
      <c r="A263" s="73" t="s">
        <v>83</v>
      </c>
      <c r="B263" s="66" t="s">
        <v>209</v>
      </c>
      <c r="C263" s="66" t="s">
        <v>31</v>
      </c>
      <c r="D263" s="65" t="s">
        <v>280</v>
      </c>
      <c r="E263" s="65">
        <v>115</v>
      </c>
      <c r="F263" s="65">
        <v>18.193000000000001</v>
      </c>
      <c r="G263" s="66"/>
      <c r="H263" s="65">
        <v>15.56</v>
      </c>
      <c r="I263" s="66"/>
      <c r="J263" s="65">
        <v>38.095999999999997</v>
      </c>
      <c r="K263" s="66"/>
      <c r="L263" s="67">
        <f t="shared" si="14"/>
        <v>2.0939921948001974</v>
      </c>
      <c r="M263" s="67">
        <f t="shared" si="15"/>
        <v>0.85527400648601104</v>
      </c>
      <c r="N263" s="80" t="s">
        <v>968</v>
      </c>
    </row>
    <row r="264" spans="1:14" ht="15.5" customHeight="1">
      <c r="A264" s="73" t="s">
        <v>83</v>
      </c>
      <c r="B264" s="66" t="s">
        <v>209</v>
      </c>
      <c r="C264" s="66" t="s">
        <v>31</v>
      </c>
      <c r="D264" s="65" t="s">
        <v>281</v>
      </c>
      <c r="E264" s="65">
        <v>115</v>
      </c>
      <c r="F264" s="65">
        <v>18.158999999999999</v>
      </c>
      <c r="G264" s="66"/>
      <c r="H264" s="65">
        <v>15.532999999999999</v>
      </c>
      <c r="I264" s="66"/>
      <c r="J264" s="65">
        <v>38.005000000000003</v>
      </c>
      <c r="K264" s="66"/>
      <c r="L264" s="67">
        <f t="shared" si="14"/>
        <v>2.0929015914973292</v>
      </c>
      <c r="M264" s="67">
        <f t="shared" si="15"/>
        <v>0.85538851258329207</v>
      </c>
      <c r="N264" s="80" t="s">
        <v>968</v>
      </c>
    </row>
    <row r="265" spans="1:14" ht="15.5" customHeight="1">
      <c r="A265" s="73" t="s">
        <v>83</v>
      </c>
      <c r="B265" s="66" t="s">
        <v>209</v>
      </c>
      <c r="C265" s="66" t="s">
        <v>31</v>
      </c>
      <c r="D265" s="65" t="s">
        <v>282</v>
      </c>
      <c r="E265" s="65">
        <v>115</v>
      </c>
      <c r="F265" s="65">
        <v>18.2</v>
      </c>
      <c r="G265" s="66"/>
      <c r="H265" s="65">
        <v>15.58</v>
      </c>
      <c r="I265" s="66"/>
      <c r="J265" s="65">
        <v>37.83</v>
      </c>
      <c r="K265" s="66"/>
      <c r="L265" s="67">
        <f t="shared" si="14"/>
        <v>2.0785714285714287</v>
      </c>
      <c r="M265" s="67">
        <f t="shared" si="15"/>
        <v>0.85604395604395611</v>
      </c>
      <c r="N265" s="80" t="s">
        <v>968</v>
      </c>
    </row>
    <row r="266" spans="1:14" ht="15.5" customHeight="1">
      <c r="A266" s="73" t="s">
        <v>83</v>
      </c>
      <c r="B266" s="66" t="s">
        <v>209</v>
      </c>
      <c r="C266" s="66" t="s">
        <v>31</v>
      </c>
      <c r="D266" s="65" t="s">
        <v>283</v>
      </c>
      <c r="E266" s="65">
        <v>115</v>
      </c>
      <c r="F266" s="65">
        <v>18.13</v>
      </c>
      <c r="G266" s="66"/>
      <c r="H266" s="65">
        <v>15.53</v>
      </c>
      <c r="I266" s="66"/>
      <c r="J266" s="65">
        <v>37.75</v>
      </c>
      <c r="K266" s="66"/>
      <c r="L266" s="67">
        <f t="shared" si="14"/>
        <v>2.082184225041368</v>
      </c>
      <c r="M266" s="67">
        <f t="shared" si="15"/>
        <v>0.85659128516271377</v>
      </c>
      <c r="N266" s="80" t="s">
        <v>968</v>
      </c>
    </row>
    <row r="267" spans="1:14" ht="15.5" customHeight="1">
      <c r="A267" s="73" t="s">
        <v>83</v>
      </c>
      <c r="B267" s="66" t="s">
        <v>209</v>
      </c>
      <c r="C267" s="66" t="s">
        <v>31</v>
      </c>
      <c r="D267" s="65" t="s">
        <v>284</v>
      </c>
      <c r="E267" s="65">
        <v>115</v>
      </c>
      <c r="F267" s="65">
        <v>18.254999999999999</v>
      </c>
      <c r="G267" s="65">
        <v>2E-3</v>
      </c>
      <c r="H267" s="65">
        <v>15.52</v>
      </c>
      <c r="I267" s="65">
        <v>2E-3</v>
      </c>
      <c r="J267" s="65">
        <v>37.962000000000003</v>
      </c>
      <c r="K267" s="65">
        <v>4.0000000000000001E-3</v>
      </c>
      <c r="L267" s="67">
        <f t="shared" si="14"/>
        <v>2.0795398520953166</v>
      </c>
      <c r="M267" s="67">
        <f t="shared" si="15"/>
        <v>0.85017803341550258</v>
      </c>
      <c r="N267" s="80" t="s">
        <v>990</v>
      </c>
    </row>
    <row r="268" spans="1:14" ht="15.5" customHeight="1">
      <c r="A268" s="73" t="s">
        <v>83</v>
      </c>
      <c r="B268" s="66" t="s">
        <v>209</v>
      </c>
      <c r="C268" s="66" t="s">
        <v>31</v>
      </c>
      <c r="D268" s="65" t="s">
        <v>285</v>
      </c>
      <c r="E268" s="65">
        <v>115</v>
      </c>
      <c r="F268" s="65">
        <v>18.172000000000001</v>
      </c>
      <c r="G268" s="65">
        <v>3.0000000000000001E-3</v>
      </c>
      <c r="H268" s="65">
        <v>15.521000000000001</v>
      </c>
      <c r="I268" s="65">
        <v>2E-3</v>
      </c>
      <c r="J268" s="65">
        <v>38.015999999999998</v>
      </c>
      <c r="K268" s="65">
        <v>6.0000000000000001E-3</v>
      </c>
      <c r="L268" s="67">
        <f t="shared" si="14"/>
        <v>2.0920096852300238</v>
      </c>
      <c r="M268" s="67">
        <f t="shared" si="15"/>
        <v>0.85411622276029053</v>
      </c>
      <c r="N268" s="80" t="s">
        <v>990</v>
      </c>
    </row>
    <row r="269" spans="1:14" ht="15.5" customHeight="1">
      <c r="A269" s="73" t="s">
        <v>83</v>
      </c>
      <c r="B269" s="66" t="s">
        <v>209</v>
      </c>
      <c r="C269" s="66" t="s">
        <v>31</v>
      </c>
      <c r="D269" s="65" t="s">
        <v>286</v>
      </c>
      <c r="E269" s="65">
        <v>115</v>
      </c>
      <c r="F269" s="65">
        <v>18.126000000000001</v>
      </c>
      <c r="G269" s="65">
        <v>1E-3</v>
      </c>
      <c r="H269" s="65">
        <v>15.492000000000001</v>
      </c>
      <c r="I269" s="65">
        <v>1E-3</v>
      </c>
      <c r="J269" s="65">
        <v>37.880000000000003</v>
      </c>
      <c r="K269" s="65">
        <v>2E-3</v>
      </c>
      <c r="L269" s="67">
        <f t="shared" si="14"/>
        <v>2.0898157343043144</v>
      </c>
      <c r="M269" s="67">
        <f t="shared" si="15"/>
        <v>0.85468387951009595</v>
      </c>
      <c r="N269" s="80" t="s">
        <v>990</v>
      </c>
    </row>
    <row r="270" spans="1:14" ht="15.5" customHeight="1">
      <c r="A270" s="73" t="s">
        <v>83</v>
      </c>
      <c r="B270" s="66" t="s">
        <v>209</v>
      </c>
      <c r="C270" s="66" t="s">
        <v>31</v>
      </c>
      <c r="D270" s="65" t="s">
        <v>287</v>
      </c>
      <c r="E270" s="65">
        <v>115</v>
      </c>
      <c r="F270" s="65">
        <v>18.234999999999999</v>
      </c>
      <c r="G270" s="65">
        <v>3.0000000000000001E-3</v>
      </c>
      <c r="H270" s="65">
        <v>15.507999999999999</v>
      </c>
      <c r="I270" s="65">
        <v>3.0000000000000001E-3</v>
      </c>
      <c r="J270" s="65">
        <v>37.896000000000001</v>
      </c>
      <c r="K270" s="65">
        <v>8.9999999999999993E-3</v>
      </c>
      <c r="L270" s="67">
        <f t="shared" si="14"/>
        <v>2.0782012613106664</v>
      </c>
      <c r="M270" s="67">
        <f t="shared" si="15"/>
        <v>0.85045242665204279</v>
      </c>
      <c r="N270" s="80" t="s">
        <v>990</v>
      </c>
    </row>
    <row r="271" spans="1:14" ht="15.5" customHeight="1">
      <c r="A271" s="73" t="s">
        <v>83</v>
      </c>
      <c r="B271" s="66" t="s">
        <v>209</v>
      </c>
      <c r="C271" s="66" t="s">
        <v>31</v>
      </c>
      <c r="D271" s="65" t="s">
        <v>288</v>
      </c>
      <c r="E271" s="65">
        <v>115</v>
      </c>
      <c r="F271" s="65">
        <v>18.134</v>
      </c>
      <c r="G271" s="65">
        <v>1E-3</v>
      </c>
      <c r="H271" s="65">
        <v>15.503</v>
      </c>
      <c r="I271" s="65">
        <v>1E-3</v>
      </c>
      <c r="J271" s="65">
        <v>38.018999999999998</v>
      </c>
      <c r="K271" s="65">
        <v>2E-3</v>
      </c>
      <c r="L271" s="67">
        <f t="shared" si="14"/>
        <v>2.0965589500386015</v>
      </c>
      <c r="M271" s="67">
        <f t="shared" si="15"/>
        <v>0.8549134223006507</v>
      </c>
      <c r="N271" s="80" t="s">
        <v>990</v>
      </c>
    </row>
    <row r="272" spans="1:14" ht="15.5" customHeight="1">
      <c r="A272" s="73" t="s">
        <v>83</v>
      </c>
      <c r="B272" s="66" t="s">
        <v>209</v>
      </c>
      <c r="C272" s="66" t="s">
        <v>31</v>
      </c>
      <c r="D272" s="65" t="s">
        <v>289</v>
      </c>
      <c r="E272" s="65">
        <v>115</v>
      </c>
      <c r="F272" s="65">
        <v>18.138999999999999</v>
      </c>
      <c r="G272" s="65">
        <v>2E-3</v>
      </c>
      <c r="H272" s="65">
        <v>15.513</v>
      </c>
      <c r="I272" s="65">
        <v>2E-3</v>
      </c>
      <c r="J272" s="65">
        <v>37.935000000000002</v>
      </c>
      <c r="K272" s="65">
        <v>4.0000000000000001E-3</v>
      </c>
      <c r="L272" s="67">
        <f t="shared" si="14"/>
        <v>2.0913501295551025</v>
      </c>
      <c r="M272" s="67">
        <f t="shared" si="15"/>
        <v>0.85522906444677216</v>
      </c>
      <c r="N272" s="80" t="s">
        <v>990</v>
      </c>
    </row>
    <row r="273" spans="1:14" ht="15.5" customHeight="1">
      <c r="A273" s="73" t="s">
        <v>83</v>
      </c>
      <c r="B273" s="66" t="s">
        <v>209</v>
      </c>
      <c r="C273" s="66" t="s">
        <v>31</v>
      </c>
      <c r="D273" s="65" t="s">
        <v>290</v>
      </c>
      <c r="E273" s="65">
        <v>115</v>
      </c>
      <c r="F273" s="65">
        <v>18.145</v>
      </c>
      <c r="G273" s="65">
        <v>2E-3</v>
      </c>
      <c r="H273" s="65">
        <v>15.513</v>
      </c>
      <c r="I273" s="65">
        <v>1E-3</v>
      </c>
      <c r="J273" s="65">
        <v>37.951000000000001</v>
      </c>
      <c r="K273" s="65">
        <v>3.0000000000000001E-3</v>
      </c>
      <c r="L273" s="67">
        <f t="shared" si="14"/>
        <v>2.0915403692477268</v>
      </c>
      <c r="M273" s="67">
        <f t="shared" si="15"/>
        <v>0.8549462661890328</v>
      </c>
      <c r="N273" s="80" t="s">
        <v>990</v>
      </c>
    </row>
    <row r="274" spans="1:14" ht="15.5" customHeight="1">
      <c r="A274" s="73" t="s">
        <v>83</v>
      </c>
      <c r="B274" s="66" t="s">
        <v>186</v>
      </c>
      <c r="C274" s="66" t="s">
        <v>31</v>
      </c>
      <c r="D274" s="65" t="s">
        <v>291</v>
      </c>
      <c r="E274" s="65">
        <v>115</v>
      </c>
      <c r="F274" s="65">
        <v>18.167000000000002</v>
      </c>
      <c r="G274" s="65">
        <v>3.0000000000000001E-3</v>
      </c>
      <c r="H274" s="65">
        <v>15.537000000000001</v>
      </c>
      <c r="I274" s="65">
        <v>2E-3</v>
      </c>
      <c r="J274" s="65">
        <v>38.014000000000003</v>
      </c>
      <c r="K274" s="65">
        <v>5.0000000000000001E-3</v>
      </c>
      <c r="L274" s="67">
        <f t="shared" si="14"/>
        <v>2.0924753674244507</v>
      </c>
      <c r="M274" s="67">
        <f t="shared" si="15"/>
        <v>0.85523201409148453</v>
      </c>
      <c r="N274" s="80" t="s">
        <v>990</v>
      </c>
    </row>
    <row r="275" spans="1:14" ht="15.5" customHeight="1">
      <c r="A275" s="73" t="s">
        <v>83</v>
      </c>
      <c r="B275" s="66" t="s">
        <v>209</v>
      </c>
      <c r="C275" s="66" t="s">
        <v>31</v>
      </c>
      <c r="D275" s="65" t="s">
        <v>292</v>
      </c>
      <c r="E275" s="65">
        <v>115</v>
      </c>
      <c r="F275" s="65">
        <v>18.181000000000001</v>
      </c>
      <c r="G275" s="65">
        <v>2E-3</v>
      </c>
      <c r="H275" s="65">
        <v>15.531000000000001</v>
      </c>
      <c r="I275" s="65">
        <v>2E-3</v>
      </c>
      <c r="J275" s="65">
        <v>38.003999999999998</v>
      </c>
      <c r="K275" s="65">
        <v>4.0000000000000001E-3</v>
      </c>
      <c r="L275" s="67">
        <f t="shared" si="14"/>
        <v>2.0903140641328859</v>
      </c>
      <c r="M275" s="67">
        <f t="shared" si="15"/>
        <v>0.85424344095484295</v>
      </c>
      <c r="N275" s="80" t="s">
        <v>990</v>
      </c>
    </row>
    <row r="276" spans="1:14" ht="15.5" customHeight="1">
      <c r="A276" s="75" t="s">
        <v>83</v>
      </c>
      <c r="B276" s="70" t="s">
        <v>209</v>
      </c>
      <c r="C276" s="70" t="s">
        <v>31</v>
      </c>
      <c r="D276" s="69" t="s">
        <v>293</v>
      </c>
      <c r="E276" s="69">
        <v>115</v>
      </c>
      <c r="F276" s="69">
        <v>18.141999999999999</v>
      </c>
      <c r="G276" s="69">
        <v>2E-3</v>
      </c>
      <c r="H276" s="69">
        <v>15.513999999999999</v>
      </c>
      <c r="I276" s="69">
        <v>2E-3</v>
      </c>
      <c r="J276" s="69">
        <v>37.942999999999998</v>
      </c>
      <c r="K276" s="69">
        <v>4.0000000000000001E-3</v>
      </c>
      <c r="L276" s="71">
        <f t="shared" si="14"/>
        <v>2.0914452651306359</v>
      </c>
      <c r="M276" s="71">
        <f t="shared" si="15"/>
        <v>0.85514276265020395</v>
      </c>
      <c r="N276" s="84" t="s">
        <v>990</v>
      </c>
    </row>
    <row r="277" spans="1:14" ht="15.5" customHeight="1">
      <c r="A277" s="73" t="s">
        <v>83</v>
      </c>
      <c r="B277" s="66" t="s">
        <v>209</v>
      </c>
      <c r="C277" s="66" t="s">
        <v>105</v>
      </c>
      <c r="D277" s="65" t="s">
        <v>294</v>
      </c>
      <c r="E277" s="65">
        <v>104</v>
      </c>
      <c r="F277" s="65">
        <v>18.193999999999999</v>
      </c>
      <c r="G277" s="66"/>
      <c r="H277" s="65">
        <v>15.584</v>
      </c>
      <c r="I277" s="66"/>
      <c r="J277" s="65">
        <v>38.192</v>
      </c>
      <c r="K277" s="66"/>
      <c r="L277" s="67">
        <f t="shared" si="14"/>
        <v>2.0991535671100365</v>
      </c>
      <c r="M277" s="67">
        <f t="shared" si="15"/>
        <v>0.85654611410355064</v>
      </c>
      <c r="N277" s="80" t="s">
        <v>968</v>
      </c>
    </row>
    <row r="278" spans="1:14" ht="15.5" customHeight="1">
      <c r="A278" s="73" t="s">
        <v>83</v>
      </c>
      <c r="B278" s="66" t="s">
        <v>209</v>
      </c>
      <c r="C278" s="66" t="s">
        <v>105</v>
      </c>
      <c r="D278" s="65" t="s">
        <v>295</v>
      </c>
      <c r="E278" s="65">
        <v>104</v>
      </c>
      <c r="F278" s="65">
        <v>18.193999999999999</v>
      </c>
      <c r="G278" s="66"/>
      <c r="H278" s="65">
        <v>15.574</v>
      </c>
      <c r="I278" s="66"/>
      <c r="J278" s="65">
        <v>38.152999999999999</v>
      </c>
      <c r="K278" s="66"/>
      <c r="L278" s="67">
        <f t="shared" si="14"/>
        <v>2.0970100032977905</v>
      </c>
      <c r="M278" s="67">
        <f t="shared" si="15"/>
        <v>0.85599648235682102</v>
      </c>
      <c r="N278" s="80" t="s">
        <v>968</v>
      </c>
    </row>
    <row r="279" spans="1:14" ht="15.5" customHeight="1">
      <c r="A279" s="73" t="s">
        <v>83</v>
      </c>
      <c r="B279" s="66" t="s">
        <v>209</v>
      </c>
      <c r="C279" s="66" t="s">
        <v>105</v>
      </c>
      <c r="D279" s="65" t="s">
        <v>296</v>
      </c>
      <c r="E279" s="65">
        <v>104</v>
      </c>
      <c r="F279" s="65">
        <v>18.186</v>
      </c>
      <c r="G279" s="66"/>
      <c r="H279" s="65">
        <v>15.542</v>
      </c>
      <c r="I279" s="66"/>
      <c r="J279" s="65">
        <v>38.075000000000003</v>
      </c>
      <c r="K279" s="66"/>
      <c r="L279" s="67">
        <f t="shared" si="14"/>
        <v>2.0936434620037394</v>
      </c>
      <c r="M279" s="67">
        <f t="shared" si="15"/>
        <v>0.85461343890905095</v>
      </c>
      <c r="N279" s="80" t="s">
        <v>968</v>
      </c>
    </row>
    <row r="280" spans="1:14" ht="15.5" customHeight="1">
      <c r="A280" s="73" t="s">
        <v>83</v>
      </c>
      <c r="B280" s="66" t="s">
        <v>209</v>
      </c>
      <c r="C280" s="66" t="s">
        <v>105</v>
      </c>
      <c r="D280" s="65" t="s">
        <v>297</v>
      </c>
      <c r="E280" s="65">
        <v>104</v>
      </c>
      <c r="F280" s="65">
        <v>18.157</v>
      </c>
      <c r="G280" s="66"/>
      <c r="H280" s="65">
        <v>15.542</v>
      </c>
      <c r="I280" s="66"/>
      <c r="J280" s="65">
        <v>38.031999999999996</v>
      </c>
      <c r="K280" s="66"/>
      <c r="L280" s="67">
        <f t="shared" si="14"/>
        <v>2.0946191551467752</v>
      </c>
      <c r="M280" s="67">
        <f t="shared" si="15"/>
        <v>0.85597841053037393</v>
      </c>
      <c r="N280" s="80" t="s">
        <v>968</v>
      </c>
    </row>
    <row r="281" spans="1:14" ht="15.5" customHeight="1">
      <c r="A281" s="73" t="s">
        <v>83</v>
      </c>
      <c r="B281" s="66" t="s">
        <v>209</v>
      </c>
      <c r="C281" s="66" t="s">
        <v>105</v>
      </c>
      <c r="D281" s="65" t="s">
        <v>298</v>
      </c>
      <c r="E281" s="65">
        <v>104</v>
      </c>
      <c r="F281" s="65">
        <v>18.186</v>
      </c>
      <c r="G281" s="66"/>
      <c r="H281" s="65">
        <v>15.555999999999999</v>
      </c>
      <c r="I281" s="66"/>
      <c r="J281" s="65">
        <v>38.091999999999999</v>
      </c>
      <c r="K281" s="66"/>
      <c r="L281" s="67">
        <f t="shared" si="14"/>
        <v>2.0945782470031893</v>
      </c>
      <c r="M281" s="67">
        <f t="shared" si="15"/>
        <v>0.85538326184977453</v>
      </c>
      <c r="N281" s="80" t="s">
        <v>968</v>
      </c>
    </row>
    <row r="282" spans="1:14" ht="15.5" customHeight="1">
      <c r="A282" s="73" t="s">
        <v>83</v>
      </c>
      <c r="B282" s="66" t="s">
        <v>209</v>
      </c>
      <c r="C282" s="66" t="s">
        <v>105</v>
      </c>
      <c r="D282" s="65" t="s">
        <v>299</v>
      </c>
      <c r="E282" s="65">
        <v>104</v>
      </c>
      <c r="F282" s="65">
        <v>18.206</v>
      </c>
      <c r="G282" s="66"/>
      <c r="H282" s="65">
        <v>15.593999999999999</v>
      </c>
      <c r="I282" s="66"/>
      <c r="J282" s="65">
        <v>38.207000000000001</v>
      </c>
      <c r="K282" s="66"/>
      <c r="L282" s="67">
        <f t="shared" si="14"/>
        <v>2.0985938701526972</v>
      </c>
      <c r="M282" s="67">
        <f t="shared" si="15"/>
        <v>0.85653081401735687</v>
      </c>
      <c r="N282" s="80" t="s">
        <v>968</v>
      </c>
    </row>
    <row r="283" spans="1:14" ht="15.5" customHeight="1">
      <c r="A283" s="73" t="s">
        <v>83</v>
      </c>
      <c r="B283" s="66" t="s">
        <v>209</v>
      </c>
      <c r="C283" s="66" t="s">
        <v>105</v>
      </c>
      <c r="D283" s="65" t="s">
        <v>300</v>
      </c>
      <c r="E283" s="65">
        <v>104</v>
      </c>
      <c r="F283" s="65">
        <v>18.210999999999999</v>
      </c>
      <c r="G283" s="66"/>
      <c r="H283" s="65">
        <v>15.582000000000001</v>
      </c>
      <c r="I283" s="66"/>
      <c r="J283" s="65">
        <v>38.167000000000002</v>
      </c>
      <c r="K283" s="66"/>
      <c r="L283" s="67">
        <f t="shared" si="14"/>
        <v>2.095821206962825</v>
      </c>
      <c r="M283" s="67">
        <f t="shared" si="15"/>
        <v>0.85563670309153816</v>
      </c>
      <c r="N283" s="80" t="s">
        <v>968</v>
      </c>
    </row>
    <row r="284" spans="1:14" ht="15.5" customHeight="1">
      <c r="A284" s="75" t="s">
        <v>83</v>
      </c>
      <c r="B284" s="70" t="s">
        <v>209</v>
      </c>
      <c r="C284" s="70" t="s">
        <v>105</v>
      </c>
      <c r="D284" s="70" t="s">
        <v>301</v>
      </c>
      <c r="E284" s="69">
        <v>104</v>
      </c>
      <c r="F284" s="70">
        <v>18.206</v>
      </c>
      <c r="G284" s="70"/>
      <c r="H284" s="70">
        <v>15.593</v>
      </c>
      <c r="I284" s="70"/>
      <c r="J284" s="70">
        <v>38.218000000000004</v>
      </c>
      <c r="K284" s="70"/>
      <c r="L284" s="71">
        <f t="shared" ref="L284:L315" si="16">J284/F284</f>
        <v>2.0991980665714602</v>
      </c>
      <c r="M284" s="71">
        <f t="shared" ref="M284:M315" si="17">H284/F284</f>
        <v>0.85647588707019662</v>
      </c>
      <c r="N284" s="84" t="s">
        <v>968</v>
      </c>
    </row>
    <row r="285" spans="1:14" ht="15.5" customHeight="1">
      <c r="A285" s="66" t="s">
        <v>83</v>
      </c>
      <c r="B285" s="66" t="s">
        <v>209</v>
      </c>
      <c r="C285" s="66" t="s">
        <v>302</v>
      </c>
      <c r="D285" s="66" t="s">
        <v>303</v>
      </c>
      <c r="E285" s="66"/>
      <c r="F285" s="66">
        <v>18.610600000000002</v>
      </c>
      <c r="G285" s="66">
        <v>8.9999999999999998E-4</v>
      </c>
      <c r="H285" s="66">
        <v>15.5738</v>
      </c>
      <c r="I285" s="66">
        <v>8.0000000000000004E-4</v>
      </c>
      <c r="J285" s="66">
        <v>38.328800000000001</v>
      </c>
      <c r="K285" s="66">
        <v>2E-3</v>
      </c>
      <c r="L285" s="67">
        <f t="shared" si="16"/>
        <v>2.0595144702481378</v>
      </c>
      <c r="M285" s="67">
        <f t="shared" si="17"/>
        <v>0.83682417546989341</v>
      </c>
      <c r="N285" s="80" t="s">
        <v>989</v>
      </c>
    </row>
    <row r="286" spans="1:14" ht="15.5" customHeight="1">
      <c r="A286" s="70" t="s">
        <v>83</v>
      </c>
      <c r="B286" s="70" t="s">
        <v>209</v>
      </c>
      <c r="C286" s="70" t="s">
        <v>302</v>
      </c>
      <c r="D286" s="70" t="s">
        <v>304</v>
      </c>
      <c r="E286" s="70"/>
      <c r="F286" s="70">
        <v>18.722899999999999</v>
      </c>
      <c r="G286" s="70">
        <v>5.9999999999999995E-4</v>
      </c>
      <c r="H286" s="70">
        <v>15.586399999999999</v>
      </c>
      <c r="I286" s="70">
        <v>5.0000000000000001E-4</v>
      </c>
      <c r="J286" s="70">
        <v>38.3919</v>
      </c>
      <c r="K286" s="70">
        <v>1.1999999999999999E-3</v>
      </c>
      <c r="L286" s="71">
        <f t="shared" si="16"/>
        <v>2.0505317018196969</v>
      </c>
      <c r="M286" s="71">
        <f t="shared" si="17"/>
        <v>0.83247787468821599</v>
      </c>
      <c r="N286" s="84" t="s">
        <v>989</v>
      </c>
    </row>
    <row r="287" spans="1:14" ht="15.5" customHeight="1">
      <c r="A287" s="65" t="s">
        <v>83</v>
      </c>
      <c r="B287" s="66" t="s">
        <v>209</v>
      </c>
      <c r="C287" s="66" t="s">
        <v>305</v>
      </c>
      <c r="D287" s="138" t="s">
        <v>306</v>
      </c>
      <c r="E287" s="65">
        <v>99</v>
      </c>
      <c r="F287" s="138">
        <v>18.137</v>
      </c>
      <c r="G287" s="139">
        <v>1E-3</v>
      </c>
      <c r="H287" s="138">
        <v>15.513999999999999</v>
      </c>
      <c r="I287" s="139">
        <v>1E-3</v>
      </c>
      <c r="J287" s="138">
        <v>38.005000000000003</v>
      </c>
      <c r="K287" s="139">
        <v>3.0000000000000001E-3</v>
      </c>
      <c r="L287" s="67">
        <f t="shared" si="16"/>
        <v>2.0954402602414954</v>
      </c>
      <c r="M287" s="67">
        <f t="shared" si="17"/>
        <v>0.85537850802227489</v>
      </c>
      <c r="N287" s="68" t="s">
        <v>991</v>
      </c>
    </row>
    <row r="288" spans="1:14" ht="15.5" customHeight="1">
      <c r="A288" s="65" t="s">
        <v>83</v>
      </c>
      <c r="B288" s="66" t="s">
        <v>209</v>
      </c>
      <c r="C288" s="66" t="s">
        <v>305</v>
      </c>
      <c r="D288" s="138" t="s">
        <v>307</v>
      </c>
      <c r="E288" s="65">
        <v>99</v>
      </c>
      <c r="F288" s="138">
        <v>18.393999999999998</v>
      </c>
      <c r="G288" s="139">
        <v>2E-3</v>
      </c>
      <c r="H288" s="138">
        <v>15.569000000000001</v>
      </c>
      <c r="I288" s="139">
        <v>2E-3</v>
      </c>
      <c r="J288" s="138">
        <v>38.226999999999997</v>
      </c>
      <c r="K288" s="139">
        <v>4.0000000000000001E-3</v>
      </c>
      <c r="L288" s="67">
        <f t="shared" si="16"/>
        <v>2.0782320321844079</v>
      </c>
      <c r="M288" s="67">
        <f t="shared" si="17"/>
        <v>0.84641730999238896</v>
      </c>
      <c r="N288" s="68" t="s">
        <v>991</v>
      </c>
    </row>
    <row r="289" spans="1:14" ht="15.5" customHeight="1">
      <c r="A289" s="65" t="s">
        <v>83</v>
      </c>
      <c r="B289" s="66" t="s">
        <v>209</v>
      </c>
      <c r="C289" s="66" t="s">
        <v>305</v>
      </c>
      <c r="D289" s="138" t="s">
        <v>308</v>
      </c>
      <c r="E289" s="65">
        <v>99</v>
      </c>
      <c r="F289" s="138">
        <v>18.382000000000001</v>
      </c>
      <c r="G289" s="139">
        <v>2E-3</v>
      </c>
      <c r="H289" s="138">
        <v>15.563000000000001</v>
      </c>
      <c r="I289" s="139">
        <v>2E-3</v>
      </c>
      <c r="J289" s="138">
        <v>38.201000000000001</v>
      </c>
      <c r="K289" s="139">
        <v>4.0000000000000001E-3</v>
      </c>
      <c r="L289" s="67">
        <f t="shared" si="16"/>
        <v>2.0781743009465781</v>
      </c>
      <c r="M289" s="67">
        <f t="shared" si="17"/>
        <v>0.84664345555434661</v>
      </c>
      <c r="N289" s="68" t="s">
        <v>991</v>
      </c>
    </row>
    <row r="290" spans="1:14" ht="15.5" customHeight="1">
      <c r="A290" s="65" t="s">
        <v>83</v>
      </c>
      <c r="B290" s="66" t="s">
        <v>209</v>
      </c>
      <c r="C290" s="66" t="s">
        <v>305</v>
      </c>
      <c r="D290" s="138" t="s">
        <v>309</v>
      </c>
      <c r="E290" s="65">
        <v>99</v>
      </c>
      <c r="F290" s="138">
        <v>18.146999999999998</v>
      </c>
      <c r="G290" s="139">
        <v>2E-3</v>
      </c>
      <c r="H290" s="138">
        <v>15.515000000000001</v>
      </c>
      <c r="I290" s="139">
        <v>2E-3</v>
      </c>
      <c r="J290" s="138">
        <v>38.395000000000003</v>
      </c>
      <c r="K290" s="139">
        <v>5.0000000000000001E-3</v>
      </c>
      <c r="L290" s="67">
        <f t="shared" si="16"/>
        <v>2.1157767124042546</v>
      </c>
      <c r="M290" s="67">
        <f t="shared" si="17"/>
        <v>0.85496225271394732</v>
      </c>
      <c r="N290" s="68" t="s">
        <v>991</v>
      </c>
    </row>
    <row r="291" spans="1:14" ht="15.5" customHeight="1">
      <c r="A291" s="65" t="s">
        <v>83</v>
      </c>
      <c r="B291" s="66" t="s">
        <v>209</v>
      </c>
      <c r="C291" s="66" t="s">
        <v>305</v>
      </c>
      <c r="D291" s="138" t="s">
        <v>310</v>
      </c>
      <c r="E291" s="65">
        <v>99</v>
      </c>
      <c r="F291" s="138">
        <v>18.459</v>
      </c>
      <c r="G291" s="139">
        <v>2E-3</v>
      </c>
      <c r="H291" s="138">
        <v>15.568</v>
      </c>
      <c r="I291" s="139">
        <v>2E-3</v>
      </c>
      <c r="J291" s="138">
        <v>38.28</v>
      </c>
      <c r="K291" s="139">
        <v>4.0000000000000001E-3</v>
      </c>
      <c r="L291" s="67">
        <f t="shared" si="16"/>
        <v>2.0737851454575007</v>
      </c>
      <c r="M291" s="67">
        <f t="shared" si="17"/>
        <v>0.84338263177853623</v>
      </c>
      <c r="N291" s="68" t="s">
        <v>991</v>
      </c>
    </row>
    <row r="292" spans="1:14" ht="15.5" customHeight="1">
      <c r="A292" s="66" t="s">
        <v>83</v>
      </c>
      <c r="B292" s="78" t="s">
        <v>186</v>
      </c>
      <c r="C292" s="66" t="s">
        <v>117</v>
      </c>
      <c r="D292" s="78" t="s">
        <v>311</v>
      </c>
      <c r="E292" s="65"/>
      <c r="F292" s="86">
        <v>18.856000000000002</v>
      </c>
      <c r="G292" s="66"/>
      <c r="H292" s="86">
        <v>15.673999999999999</v>
      </c>
      <c r="I292" s="66"/>
      <c r="J292" s="86">
        <v>38.920999999999999</v>
      </c>
      <c r="K292" s="66"/>
      <c r="L292" s="67">
        <f t="shared" si="16"/>
        <v>2.0641175222740769</v>
      </c>
      <c r="M292" s="67">
        <f t="shared" si="17"/>
        <v>0.83124734832414071</v>
      </c>
      <c r="N292" s="80" t="s">
        <v>975</v>
      </c>
    </row>
    <row r="293" spans="1:14" ht="15.5" customHeight="1">
      <c r="A293" s="66" t="s">
        <v>83</v>
      </c>
      <c r="B293" s="78" t="s">
        <v>186</v>
      </c>
      <c r="C293" s="66" t="s">
        <v>117</v>
      </c>
      <c r="D293" s="78" t="s">
        <v>312</v>
      </c>
      <c r="E293" s="65"/>
      <c r="F293" s="86">
        <v>18.475000000000001</v>
      </c>
      <c r="G293" s="66"/>
      <c r="H293" s="86">
        <v>15.57</v>
      </c>
      <c r="I293" s="66"/>
      <c r="J293" s="86">
        <v>38.299999999999997</v>
      </c>
      <c r="K293" s="66"/>
      <c r="L293" s="67">
        <f t="shared" si="16"/>
        <v>2.0730717185385652</v>
      </c>
      <c r="M293" s="67">
        <f t="shared" si="17"/>
        <v>0.84276048714479024</v>
      </c>
      <c r="N293" s="80" t="s">
        <v>975</v>
      </c>
    </row>
    <row r="294" spans="1:14" ht="15.5" customHeight="1">
      <c r="A294" s="66" t="s">
        <v>83</v>
      </c>
      <c r="B294" s="78" t="s">
        <v>186</v>
      </c>
      <c r="C294" s="66" t="s">
        <v>117</v>
      </c>
      <c r="D294" s="78" t="s">
        <v>313</v>
      </c>
      <c r="E294" s="65"/>
      <c r="F294" s="86">
        <v>18.579999999999998</v>
      </c>
      <c r="G294" s="66"/>
      <c r="H294" s="86">
        <v>15.632999999999999</v>
      </c>
      <c r="I294" s="66"/>
      <c r="J294" s="86">
        <v>38.548000000000002</v>
      </c>
      <c r="K294" s="66"/>
      <c r="L294" s="67">
        <f t="shared" si="16"/>
        <v>2.07470398277718</v>
      </c>
      <c r="M294" s="67">
        <f t="shared" si="17"/>
        <v>0.84138858988159315</v>
      </c>
      <c r="N294" s="80" t="s">
        <v>975</v>
      </c>
    </row>
    <row r="295" spans="1:14" ht="15.5" customHeight="1">
      <c r="A295" s="66" t="s">
        <v>83</v>
      </c>
      <c r="B295" s="78" t="s">
        <v>186</v>
      </c>
      <c r="C295" s="66" t="s">
        <v>117</v>
      </c>
      <c r="D295" s="78" t="s">
        <v>314</v>
      </c>
      <c r="E295" s="65"/>
      <c r="F295" s="86">
        <v>18.565999999999999</v>
      </c>
      <c r="G295" s="66"/>
      <c r="H295" s="86">
        <v>15.632999999999999</v>
      </c>
      <c r="I295" s="66"/>
      <c r="J295" s="86">
        <v>38.456000000000003</v>
      </c>
      <c r="K295" s="66"/>
      <c r="L295" s="67">
        <f t="shared" si="16"/>
        <v>2.0713131530755144</v>
      </c>
      <c r="M295" s="67">
        <f t="shared" si="17"/>
        <v>0.84202305289238388</v>
      </c>
      <c r="N295" s="80" t="s">
        <v>975</v>
      </c>
    </row>
    <row r="296" spans="1:14" ht="15.5" customHeight="1">
      <c r="A296" s="66" t="s">
        <v>83</v>
      </c>
      <c r="B296" s="78" t="s">
        <v>186</v>
      </c>
      <c r="C296" s="66" t="s">
        <v>117</v>
      </c>
      <c r="D296" s="78" t="s">
        <v>315</v>
      </c>
      <c r="E296" s="65"/>
      <c r="F296" s="86">
        <v>18.47</v>
      </c>
      <c r="G296" s="66"/>
      <c r="H296" s="86">
        <v>15.55</v>
      </c>
      <c r="I296" s="66"/>
      <c r="J296" s="86">
        <v>38.235999999999997</v>
      </c>
      <c r="K296" s="66"/>
      <c r="L296" s="67">
        <f t="shared" si="16"/>
        <v>2.0701678397401189</v>
      </c>
      <c r="M296" s="67">
        <f t="shared" si="17"/>
        <v>0.84190579317812675</v>
      </c>
      <c r="N296" s="80" t="s">
        <v>975</v>
      </c>
    </row>
    <row r="297" spans="1:14" ht="15.5" customHeight="1">
      <c r="A297" s="66" t="s">
        <v>83</v>
      </c>
      <c r="B297" s="78" t="s">
        <v>186</v>
      </c>
      <c r="C297" s="66" t="s">
        <v>117</v>
      </c>
      <c r="D297" s="78" t="s">
        <v>316</v>
      </c>
      <c r="E297" s="65"/>
      <c r="F297" s="86">
        <v>18.507000000000001</v>
      </c>
      <c r="G297" s="66"/>
      <c r="H297" s="86">
        <v>15.584</v>
      </c>
      <c r="I297" s="66"/>
      <c r="J297" s="86">
        <v>38.356999999999999</v>
      </c>
      <c r="K297" s="66"/>
      <c r="L297" s="67">
        <f t="shared" si="16"/>
        <v>2.0725671367590639</v>
      </c>
      <c r="M297" s="67">
        <f t="shared" si="17"/>
        <v>0.84205976117144854</v>
      </c>
      <c r="N297" s="80" t="s">
        <v>975</v>
      </c>
    </row>
    <row r="298" spans="1:14" ht="15.5" customHeight="1">
      <c r="A298" s="66" t="s">
        <v>83</v>
      </c>
      <c r="B298" s="78" t="s">
        <v>186</v>
      </c>
      <c r="C298" s="66" t="s">
        <v>117</v>
      </c>
      <c r="D298" s="78" t="s">
        <v>317</v>
      </c>
      <c r="E298" s="65"/>
      <c r="F298" s="86">
        <v>18.562999999999999</v>
      </c>
      <c r="G298" s="66"/>
      <c r="H298" s="86">
        <v>15.592000000000001</v>
      </c>
      <c r="I298" s="66"/>
      <c r="J298" s="86">
        <v>38.305</v>
      </c>
      <c r="K298" s="66"/>
      <c r="L298" s="67">
        <f t="shared" si="16"/>
        <v>2.0635134407154019</v>
      </c>
      <c r="M298" s="67">
        <f t="shared" si="17"/>
        <v>0.839950439045413</v>
      </c>
      <c r="N298" s="80" t="s">
        <v>975</v>
      </c>
    </row>
    <row r="299" spans="1:14" ht="15.5" customHeight="1">
      <c r="A299" s="66" t="s">
        <v>83</v>
      </c>
      <c r="B299" s="78" t="s">
        <v>186</v>
      </c>
      <c r="C299" s="66" t="s">
        <v>117</v>
      </c>
      <c r="D299" s="78" t="s">
        <v>318</v>
      </c>
      <c r="E299" s="65"/>
      <c r="F299" s="86">
        <v>18.495999999999999</v>
      </c>
      <c r="G299" s="66"/>
      <c r="H299" s="86">
        <v>15.644</v>
      </c>
      <c r="I299" s="66"/>
      <c r="J299" s="86">
        <v>38.606999999999999</v>
      </c>
      <c r="K299" s="66"/>
      <c r="L299" s="67">
        <f t="shared" si="16"/>
        <v>2.0873161764705883</v>
      </c>
      <c r="M299" s="67">
        <f t="shared" si="17"/>
        <v>0.84580449826989623</v>
      </c>
      <c r="N299" s="80" t="s">
        <v>975</v>
      </c>
    </row>
    <row r="300" spans="1:14" ht="15.5" customHeight="1">
      <c r="A300" s="66" t="s">
        <v>83</v>
      </c>
      <c r="B300" s="78" t="s">
        <v>186</v>
      </c>
      <c r="C300" s="66" t="s">
        <v>117</v>
      </c>
      <c r="D300" s="78" t="s">
        <v>319</v>
      </c>
      <c r="E300" s="65"/>
      <c r="F300" s="86">
        <v>18.45</v>
      </c>
      <c r="G300" s="66"/>
      <c r="H300" s="86">
        <v>15.569000000000001</v>
      </c>
      <c r="I300" s="66"/>
      <c r="J300" s="86">
        <v>38.256999999999998</v>
      </c>
      <c r="K300" s="66"/>
      <c r="L300" s="67">
        <f t="shared" si="16"/>
        <v>2.073550135501355</v>
      </c>
      <c r="M300" s="67">
        <f t="shared" si="17"/>
        <v>0.84384823848238488</v>
      </c>
      <c r="N300" s="80" t="s">
        <v>975</v>
      </c>
    </row>
    <row r="301" spans="1:14" ht="15.5" customHeight="1">
      <c r="A301" s="66" t="s">
        <v>83</v>
      </c>
      <c r="B301" s="78" t="s">
        <v>186</v>
      </c>
      <c r="C301" s="66" t="s">
        <v>117</v>
      </c>
      <c r="D301" s="78" t="s">
        <v>320</v>
      </c>
      <c r="E301" s="65"/>
      <c r="F301" s="86">
        <v>18.596</v>
      </c>
      <c r="G301" s="66"/>
      <c r="H301" s="86">
        <v>15.593</v>
      </c>
      <c r="I301" s="66"/>
      <c r="J301" s="86">
        <v>38.390999999999998</v>
      </c>
      <c r="K301" s="66"/>
      <c r="L301" s="67">
        <f t="shared" si="16"/>
        <v>2.0644762314476228</v>
      </c>
      <c r="M301" s="67">
        <f t="shared" si="17"/>
        <v>0.83851365885136586</v>
      </c>
      <c r="N301" s="80" t="s">
        <v>975</v>
      </c>
    </row>
    <row r="302" spans="1:14" ht="15.5" customHeight="1">
      <c r="A302" s="66" t="s">
        <v>83</v>
      </c>
      <c r="B302" s="78" t="s">
        <v>186</v>
      </c>
      <c r="C302" s="66" t="s">
        <v>117</v>
      </c>
      <c r="D302" s="73" t="s">
        <v>390</v>
      </c>
      <c r="E302" s="65"/>
      <c r="F302" s="86">
        <v>18.553000000000001</v>
      </c>
      <c r="G302" s="66"/>
      <c r="H302" s="86">
        <v>15.590999999999999</v>
      </c>
      <c r="I302" s="66"/>
      <c r="J302" s="86">
        <v>38.380000000000003</v>
      </c>
      <c r="K302" s="66"/>
      <c r="L302" s="67">
        <f t="shared" si="16"/>
        <v>2.0686681399234628</v>
      </c>
      <c r="M302" s="67">
        <f t="shared" si="17"/>
        <v>0.84034926965989321</v>
      </c>
      <c r="N302" s="80" t="s">
        <v>975</v>
      </c>
    </row>
    <row r="303" spans="1:14" ht="15.5" customHeight="1">
      <c r="A303" s="66" t="s">
        <v>83</v>
      </c>
      <c r="B303" s="78" t="s">
        <v>186</v>
      </c>
      <c r="C303" s="66" t="s">
        <v>117</v>
      </c>
      <c r="D303" s="78" t="s">
        <v>321</v>
      </c>
      <c r="E303" s="65"/>
      <c r="F303" s="86">
        <v>18.478000000000002</v>
      </c>
      <c r="G303" s="66"/>
      <c r="H303" s="86">
        <v>15.573</v>
      </c>
      <c r="I303" s="66"/>
      <c r="J303" s="86">
        <v>38.31</v>
      </c>
      <c r="K303" s="66"/>
      <c r="L303" s="67">
        <f t="shared" si="16"/>
        <v>2.0732763286069922</v>
      </c>
      <c r="M303" s="67">
        <f t="shared" si="17"/>
        <v>0.84278601580257595</v>
      </c>
      <c r="N303" s="80" t="s">
        <v>975</v>
      </c>
    </row>
    <row r="304" spans="1:14" ht="15.5" customHeight="1">
      <c r="A304" s="66" t="s">
        <v>83</v>
      </c>
      <c r="B304" s="78" t="s">
        <v>186</v>
      </c>
      <c r="C304" s="66" t="s">
        <v>117</v>
      </c>
      <c r="D304" s="78" t="s">
        <v>322</v>
      </c>
      <c r="E304" s="65"/>
      <c r="F304" s="86">
        <v>18.481000000000002</v>
      </c>
      <c r="G304" s="66"/>
      <c r="H304" s="86">
        <v>15.571999999999999</v>
      </c>
      <c r="I304" s="66"/>
      <c r="J304" s="86">
        <v>38.304000000000002</v>
      </c>
      <c r="K304" s="66"/>
      <c r="L304" s="67">
        <f t="shared" si="16"/>
        <v>2.0726151182295331</v>
      </c>
      <c r="M304" s="67">
        <f t="shared" si="17"/>
        <v>0.84259509766787499</v>
      </c>
      <c r="N304" s="80" t="s">
        <v>975</v>
      </c>
    </row>
    <row r="305" spans="1:14" ht="15.5" customHeight="1">
      <c r="A305" s="66" t="s">
        <v>83</v>
      </c>
      <c r="B305" s="78" t="s">
        <v>186</v>
      </c>
      <c r="C305" s="66" t="s">
        <v>117</v>
      </c>
      <c r="D305" s="73" t="s">
        <v>391</v>
      </c>
      <c r="E305" s="65"/>
      <c r="F305" s="86">
        <v>18.593</v>
      </c>
      <c r="G305" s="66"/>
      <c r="H305" s="86">
        <v>15.635</v>
      </c>
      <c r="I305" s="66"/>
      <c r="J305" s="86">
        <v>38.649000000000001</v>
      </c>
      <c r="K305" s="66"/>
      <c r="L305" s="67">
        <f t="shared" si="16"/>
        <v>2.0786855268111655</v>
      </c>
      <c r="M305" s="67">
        <f t="shared" si="17"/>
        <v>0.84090786855268107</v>
      </c>
      <c r="N305" s="80" t="s">
        <v>975</v>
      </c>
    </row>
    <row r="306" spans="1:14" ht="15.5" customHeight="1">
      <c r="A306" s="66" t="s">
        <v>83</v>
      </c>
      <c r="B306" s="78" t="s">
        <v>186</v>
      </c>
      <c r="C306" s="66" t="s">
        <v>117</v>
      </c>
      <c r="D306" s="73" t="s">
        <v>392</v>
      </c>
      <c r="E306" s="65"/>
      <c r="F306" s="86">
        <v>18.491</v>
      </c>
      <c r="G306" s="66"/>
      <c r="H306" s="86">
        <v>15.582000000000001</v>
      </c>
      <c r="I306" s="66"/>
      <c r="J306" s="86">
        <v>38.313000000000002</v>
      </c>
      <c r="K306" s="66"/>
      <c r="L306" s="67">
        <f t="shared" si="16"/>
        <v>2.0719809637120763</v>
      </c>
      <c r="M306" s="67">
        <f t="shared" si="17"/>
        <v>0.84268022281109733</v>
      </c>
      <c r="N306" s="80" t="s">
        <v>975</v>
      </c>
    </row>
    <row r="307" spans="1:14" ht="15.5" customHeight="1">
      <c r="A307" s="66" t="s">
        <v>83</v>
      </c>
      <c r="B307" s="78" t="s">
        <v>186</v>
      </c>
      <c r="C307" s="66" t="s">
        <v>117</v>
      </c>
      <c r="D307" s="73" t="s">
        <v>393</v>
      </c>
      <c r="E307" s="65"/>
      <c r="F307" s="86">
        <v>18.550999999999998</v>
      </c>
      <c r="G307" s="66"/>
      <c r="H307" s="86">
        <v>15.558999999999999</v>
      </c>
      <c r="I307" s="66"/>
      <c r="J307" s="86">
        <v>38.362000000000002</v>
      </c>
      <c r="K307" s="66"/>
      <c r="L307" s="67">
        <f t="shared" si="16"/>
        <v>2.0679208667996338</v>
      </c>
      <c r="M307" s="67">
        <f t="shared" si="17"/>
        <v>0.83871489407579114</v>
      </c>
      <c r="N307" s="80" t="s">
        <v>975</v>
      </c>
    </row>
    <row r="308" spans="1:14" ht="15.5" customHeight="1">
      <c r="A308" s="66" t="s">
        <v>83</v>
      </c>
      <c r="B308" s="78" t="s">
        <v>186</v>
      </c>
      <c r="C308" s="66" t="s">
        <v>117</v>
      </c>
      <c r="D308" s="78" t="s">
        <v>323</v>
      </c>
      <c r="E308" s="65"/>
      <c r="F308" s="86">
        <v>18.492999999999999</v>
      </c>
      <c r="G308" s="66"/>
      <c r="H308" s="86">
        <v>15.585000000000001</v>
      </c>
      <c r="I308" s="66"/>
      <c r="J308" s="86">
        <v>38.328000000000003</v>
      </c>
      <c r="K308" s="66"/>
      <c r="L308" s="67">
        <f t="shared" si="16"/>
        <v>2.0725679987022119</v>
      </c>
      <c r="M308" s="67">
        <f t="shared" si="17"/>
        <v>0.84275131130698111</v>
      </c>
      <c r="N308" s="80" t="s">
        <v>975</v>
      </c>
    </row>
    <row r="309" spans="1:14" ht="15.5" customHeight="1">
      <c r="A309" s="66" t="s">
        <v>83</v>
      </c>
      <c r="B309" s="78" t="s">
        <v>186</v>
      </c>
      <c r="C309" s="66" t="s">
        <v>117</v>
      </c>
      <c r="D309" s="78" t="s">
        <v>324</v>
      </c>
      <c r="E309" s="65"/>
      <c r="F309" s="86">
        <v>18.568999999999999</v>
      </c>
      <c r="G309" s="66"/>
      <c r="H309" s="86">
        <v>15.603</v>
      </c>
      <c r="I309" s="66"/>
      <c r="J309" s="86">
        <v>38.500999999999998</v>
      </c>
      <c r="K309" s="66"/>
      <c r="L309" s="67">
        <f t="shared" si="16"/>
        <v>2.073401906403145</v>
      </c>
      <c r="M309" s="67">
        <f t="shared" si="17"/>
        <v>0.84027142010878353</v>
      </c>
      <c r="N309" s="80" t="s">
        <v>975</v>
      </c>
    </row>
    <row r="310" spans="1:14" ht="15.5" customHeight="1">
      <c r="A310" s="66" t="s">
        <v>83</v>
      </c>
      <c r="B310" s="78" t="s">
        <v>186</v>
      </c>
      <c r="C310" s="66" t="s">
        <v>117</v>
      </c>
      <c r="D310" s="78" t="s">
        <v>325</v>
      </c>
      <c r="E310" s="65"/>
      <c r="F310" s="86">
        <v>18.503</v>
      </c>
      <c r="G310" s="66"/>
      <c r="H310" s="86">
        <v>15.635999999999999</v>
      </c>
      <c r="I310" s="66"/>
      <c r="J310" s="86">
        <v>38.709000000000003</v>
      </c>
      <c r="K310" s="66"/>
      <c r="L310" s="67">
        <f t="shared" si="16"/>
        <v>2.092039128789926</v>
      </c>
      <c r="M310" s="67">
        <f t="shared" si="17"/>
        <v>0.84505215370480458</v>
      </c>
      <c r="N310" s="80" t="s">
        <v>975</v>
      </c>
    </row>
    <row r="311" spans="1:14" ht="15.5" customHeight="1">
      <c r="A311" s="66" t="s">
        <v>83</v>
      </c>
      <c r="B311" s="78" t="s">
        <v>186</v>
      </c>
      <c r="C311" s="66" t="s">
        <v>117</v>
      </c>
      <c r="D311" s="78" t="s">
        <v>326</v>
      </c>
      <c r="E311" s="65"/>
      <c r="F311" s="86">
        <v>18.521999999999998</v>
      </c>
      <c r="G311" s="66"/>
      <c r="H311" s="86">
        <v>15.59</v>
      </c>
      <c r="I311" s="66"/>
      <c r="J311" s="86">
        <v>38.405000000000001</v>
      </c>
      <c r="K311" s="66"/>
      <c r="L311" s="67">
        <f t="shared" si="16"/>
        <v>2.0734801857250837</v>
      </c>
      <c r="M311" s="67">
        <f t="shared" si="17"/>
        <v>0.84170176006910702</v>
      </c>
      <c r="N311" s="80" t="s">
        <v>975</v>
      </c>
    </row>
    <row r="312" spans="1:14" ht="15.5" customHeight="1">
      <c r="A312" s="66" t="s">
        <v>83</v>
      </c>
      <c r="B312" s="78" t="s">
        <v>186</v>
      </c>
      <c r="C312" s="66" t="s">
        <v>117</v>
      </c>
      <c r="D312" s="78" t="s">
        <v>327</v>
      </c>
      <c r="E312" s="65"/>
      <c r="F312" s="86">
        <v>18.472000000000001</v>
      </c>
      <c r="G312" s="66"/>
      <c r="H312" s="86">
        <v>15.577999999999999</v>
      </c>
      <c r="I312" s="66"/>
      <c r="J312" s="86">
        <v>38.314</v>
      </c>
      <c r="K312" s="66"/>
      <c r="L312" s="67">
        <f t="shared" si="16"/>
        <v>2.0741663057600692</v>
      </c>
      <c r="M312" s="67">
        <f t="shared" si="17"/>
        <v>0.8433304460805543</v>
      </c>
      <c r="N312" s="80" t="s">
        <v>975</v>
      </c>
    </row>
    <row r="313" spans="1:14" ht="15.5" customHeight="1">
      <c r="A313" s="66" t="s">
        <v>83</v>
      </c>
      <c r="B313" s="78" t="s">
        <v>186</v>
      </c>
      <c r="C313" s="66" t="s">
        <v>117</v>
      </c>
      <c r="D313" s="78" t="s">
        <v>328</v>
      </c>
      <c r="E313" s="65"/>
      <c r="F313" s="86">
        <v>18.437000000000001</v>
      </c>
      <c r="G313" s="66"/>
      <c r="H313" s="86">
        <v>15.547000000000001</v>
      </c>
      <c r="I313" s="66"/>
      <c r="J313" s="86">
        <v>38.209000000000003</v>
      </c>
      <c r="K313" s="66"/>
      <c r="L313" s="67">
        <f t="shared" si="16"/>
        <v>2.0724087432879537</v>
      </c>
      <c r="M313" s="67">
        <f t="shared" si="17"/>
        <v>0.84324998644031024</v>
      </c>
      <c r="N313" s="80" t="s">
        <v>992</v>
      </c>
    </row>
    <row r="314" spans="1:14" ht="15.5" customHeight="1">
      <c r="A314" s="66" t="s">
        <v>83</v>
      </c>
      <c r="B314" s="78" t="s">
        <v>186</v>
      </c>
      <c r="C314" s="66" t="s">
        <v>117</v>
      </c>
      <c r="D314" s="78" t="s">
        <v>329</v>
      </c>
      <c r="E314" s="65"/>
      <c r="F314" s="86">
        <v>18.452999999999999</v>
      </c>
      <c r="G314" s="66"/>
      <c r="H314" s="86">
        <v>15.557</v>
      </c>
      <c r="I314" s="66"/>
      <c r="J314" s="86">
        <v>38.244</v>
      </c>
      <c r="K314" s="66"/>
      <c r="L314" s="67">
        <f t="shared" si="16"/>
        <v>2.072508535197529</v>
      </c>
      <c r="M314" s="67">
        <f t="shared" si="17"/>
        <v>0.84306074892971339</v>
      </c>
      <c r="N314" s="80" t="s">
        <v>992</v>
      </c>
    </row>
    <row r="315" spans="1:14" ht="15.5" customHeight="1">
      <c r="A315" s="70" t="s">
        <v>83</v>
      </c>
      <c r="B315" s="82" t="s">
        <v>186</v>
      </c>
      <c r="C315" s="70" t="s">
        <v>117</v>
      </c>
      <c r="D315" s="82" t="s">
        <v>330</v>
      </c>
      <c r="E315" s="69"/>
      <c r="F315" s="140">
        <v>19.297999999999998</v>
      </c>
      <c r="G315" s="70"/>
      <c r="H315" s="140">
        <v>15.635</v>
      </c>
      <c r="I315" s="70"/>
      <c r="J315" s="140">
        <v>38.960999999999999</v>
      </c>
      <c r="K315" s="70"/>
      <c r="L315" s="71">
        <f t="shared" si="16"/>
        <v>2.0189138770857085</v>
      </c>
      <c r="M315" s="71">
        <f t="shared" si="17"/>
        <v>0.81018758420561721</v>
      </c>
      <c r="N315" s="84" t="s">
        <v>992</v>
      </c>
    </row>
    <row r="318" spans="1:14" ht="15.5" customHeight="1">
      <c r="A318" s="11" t="s">
        <v>394</v>
      </c>
    </row>
    <row r="319" spans="1:14" s="144" customFormat="1" ht="15.5" customHeight="1">
      <c r="A319" s="145">
        <v>1</v>
      </c>
      <c r="B319" s="7" t="s">
        <v>1044</v>
      </c>
      <c r="C319" s="9"/>
      <c r="D319" s="9"/>
      <c r="E319" s="142"/>
      <c r="F319" s="9"/>
      <c r="G319" s="9"/>
      <c r="H319" s="9"/>
      <c r="I319" s="9"/>
      <c r="J319" s="9"/>
      <c r="K319" s="9"/>
      <c r="L319" s="143"/>
      <c r="M319" s="143"/>
      <c r="N319" s="9"/>
    </row>
    <row r="320" spans="1:14" s="144" customFormat="1" ht="15.5" customHeight="1">
      <c r="A320" s="145">
        <v>2</v>
      </c>
      <c r="B320" s="7" t="s">
        <v>1045</v>
      </c>
      <c r="C320" s="9"/>
      <c r="D320" s="9"/>
      <c r="E320" s="142"/>
      <c r="F320" s="9"/>
      <c r="G320" s="9"/>
      <c r="H320" s="9"/>
      <c r="I320" s="9"/>
      <c r="J320" s="9"/>
      <c r="K320" s="9"/>
      <c r="L320" s="143"/>
      <c r="M320" s="143"/>
      <c r="N320" s="9"/>
    </row>
    <row r="321" spans="1:14" s="144" customFormat="1" ht="15.5" customHeight="1">
      <c r="A321" s="145">
        <v>3</v>
      </c>
      <c r="B321" s="146" t="s">
        <v>1046</v>
      </c>
      <c r="C321" s="9"/>
      <c r="D321" s="9"/>
      <c r="E321" s="142"/>
      <c r="F321" s="9"/>
      <c r="G321" s="9"/>
      <c r="H321" s="9"/>
      <c r="I321" s="9"/>
      <c r="J321" s="9"/>
      <c r="K321" s="9"/>
      <c r="L321" s="143"/>
      <c r="M321" s="143"/>
      <c r="N321" s="9"/>
    </row>
    <row r="322" spans="1:14" s="144" customFormat="1" ht="15.5" customHeight="1">
      <c r="A322" s="145">
        <v>4</v>
      </c>
      <c r="B322" s="7" t="s">
        <v>1047</v>
      </c>
      <c r="C322" s="9"/>
      <c r="D322" s="9"/>
      <c r="E322" s="142"/>
      <c r="F322" s="9"/>
      <c r="G322" s="9"/>
      <c r="H322" s="9"/>
      <c r="I322" s="9"/>
      <c r="J322" s="9"/>
      <c r="K322" s="9"/>
      <c r="L322" s="143"/>
      <c r="M322" s="143"/>
      <c r="N322" s="9"/>
    </row>
    <row r="323" spans="1:14" s="144" customFormat="1" ht="15.5" customHeight="1">
      <c r="A323" s="145">
        <v>5</v>
      </c>
      <c r="B323" s="146" t="s">
        <v>1123</v>
      </c>
      <c r="C323" s="9"/>
      <c r="D323" s="9"/>
      <c r="E323" s="142"/>
      <c r="F323" s="9"/>
      <c r="G323" s="9"/>
      <c r="H323" s="9"/>
      <c r="I323" s="9"/>
      <c r="J323" s="9"/>
      <c r="K323" s="9"/>
      <c r="L323" s="143"/>
      <c r="M323" s="143"/>
      <c r="N323" s="9"/>
    </row>
    <row r="324" spans="1:14" s="144" customFormat="1" ht="15.5" customHeight="1">
      <c r="A324" s="145">
        <v>6</v>
      </c>
      <c r="B324" s="7" t="s">
        <v>1048</v>
      </c>
      <c r="C324" s="9"/>
      <c r="D324" s="9"/>
      <c r="E324" s="142"/>
      <c r="F324" s="9"/>
      <c r="G324" s="9"/>
      <c r="H324" s="9"/>
      <c r="I324" s="9"/>
      <c r="J324" s="9"/>
      <c r="K324" s="9"/>
      <c r="L324" s="143"/>
      <c r="M324" s="143"/>
      <c r="N324" s="9"/>
    </row>
    <row r="325" spans="1:14" s="144" customFormat="1" ht="15.5" customHeight="1">
      <c r="A325" s="145">
        <v>7</v>
      </c>
      <c r="B325" s="7" t="s">
        <v>1049</v>
      </c>
      <c r="C325" s="9"/>
      <c r="D325" s="9"/>
      <c r="E325" s="142"/>
      <c r="F325" s="9"/>
      <c r="G325" s="9"/>
      <c r="H325" s="9"/>
      <c r="I325" s="9"/>
      <c r="J325" s="9"/>
      <c r="K325" s="9"/>
      <c r="L325" s="143"/>
      <c r="M325" s="143"/>
      <c r="N325" s="9"/>
    </row>
    <row r="326" spans="1:14" s="144" customFormat="1" ht="15.5" customHeight="1">
      <c r="A326" s="145">
        <v>8</v>
      </c>
      <c r="B326" s="146" t="s">
        <v>1050</v>
      </c>
      <c r="C326" s="9"/>
      <c r="D326" s="9"/>
      <c r="E326" s="142"/>
      <c r="F326" s="9"/>
      <c r="G326" s="9"/>
      <c r="H326" s="9"/>
      <c r="I326" s="9"/>
      <c r="J326" s="9"/>
      <c r="K326" s="9"/>
      <c r="L326" s="143"/>
      <c r="M326" s="143"/>
      <c r="N326" s="9"/>
    </row>
    <row r="327" spans="1:14" s="144" customFormat="1" ht="15.5" customHeight="1">
      <c r="A327" s="145">
        <v>9</v>
      </c>
      <c r="B327" s="146" t="s">
        <v>1051</v>
      </c>
      <c r="C327" s="9"/>
      <c r="D327" s="9"/>
      <c r="E327" s="142"/>
      <c r="F327" s="9"/>
      <c r="G327" s="9"/>
      <c r="H327" s="9"/>
      <c r="I327" s="9"/>
      <c r="J327" s="9"/>
      <c r="K327" s="9"/>
      <c r="L327" s="143"/>
      <c r="M327" s="143"/>
      <c r="N327" s="9"/>
    </row>
    <row r="328" spans="1:14" s="144" customFormat="1" ht="15.5" customHeight="1">
      <c r="A328" s="145">
        <v>10</v>
      </c>
      <c r="B328" s="146" t="s">
        <v>1052</v>
      </c>
      <c r="C328" s="9"/>
      <c r="D328" s="9"/>
      <c r="E328" s="142"/>
      <c r="F328" s="9"/>
      <c r="G328" s="9"/>
      <c r="H328" s="9"/>
      <c r="I328" s="9"/>
      <c r="J328" s="9"/>
      <c r="K328" s="9"/>
      <c r="L328" s="143"/>
      <c r="M328" s="143"/>
      <c r="N328" s="9"/>
    </row>
    <row r="329" spans="1:14" s="144" customFormat="1" ht="15.5" customHeight="1">
      <c r="A329" s="145">
        <v>11</v>
      </c>
      <c r="B329" s="146" t="s">
        <v>1053</v>
      </c>
      <c r="C329" s="9"/>
      <c r="D329" s="9"/>
      <c r="E329" s="142"/>
      <c r="F329" s="9"/>
      <c r="G329" s="9"/>
      <c r="H329" s="9"/>
      <c r="I329" s="9"/>
      <c r="J329" s="9"/>
      <c r="K329" s="9"/>
      <c r="L329" s="143"/>
      <c r="M329" s="143"/>
      <c r="N329" s="9"/>
    </row>
    <row r="330" spans="1:14" s="144" customFormat="1" ht="15.5" customHeight="1">
      <c r="A330" s="145">
        <v>12</v>
      </c>
      <c r="B330" s="7" t="s">
        <v>1054</v>
      </c>
      <c r="C330" s="9"/>
      <c r="D330" s="9"/>
      <c r="E330" s="142"/>
      <c r="F330" s="9"/>
      <c r="G330" s="9"/>
      <c r="H330" s="9"/>
      <c r="I330" s="9"/>
      <c r="J330" s="9"/>
      <c r="K330" s="9"/>
      <c r="L330" s="143"/>
      <c r="M330" s="143"/>
      <c r="N330" s="9"/>
    </row>
    <row r="331" spans="1:14" s="144" customFormat="1" ht="15.5" customHeight="1">
      <c r="A331" s="145">
        <v>13</v>
      </c>
      <c r="B331" s="7" t="s">
        <v>395</v>
      </c>
      <c r="C331" s="9"/>
      <c r="D331" s="9"/>
      <c r="E331" s="142"/>
      <c r="F331" s="9"/>
      <c r="G331" s="9"/>
      <c r="H331" s="9"/>
      <c r="I331" s="9"/>
      <c r="J331" s="9"/>
      <c r="K331" s="9"/>
      <c r="L331" s="143"/>
      <c r="M331" s="143"/>
      <c r="N331" s="9"/>
    </row>
    <row r="332" spans="1:14" s="144" customFormat="1" ht="15.5" customHeight="1">
      <c r="A332" s="145">
        <v>14</v>
      </c>
      <c r="B332" s="146" t="s">
        <v>1055</v>
      </c>
      <c r="C332" s="9"/>
      <c r="D332" s="9"/>
      <c r="E332" s="142"/>
      <c r="F332" s="9"/>
      <c r="G332" s="9"/>
      <c r="H332" s="9"/>
      <c r="I332" s="9"/>
      <c r="J332" s="9"/>
      <c r="K332" s="9"/>
      <c r="L332" s="143"/>
      <c r="M332" s="143"/>
      <c r="N332" s="9"/>
    </row>
    <row r="333" spans="1:14" s="144" customFormat="1" ht="15.5" customHeight="1">
      <c r="A333" s="145">
        <v>15</v>
      </c>
      <c r="B333" s="146" t="s">
        <v>1056</v>
      </c>
      <c r="C333" s="9"/>
      <c r="D333" s="9"/>
      <c r="E333" s="142"/>
      <c r="F333" s="9"/>
      <c r="G333" s="9"/>
      <c r="H333" s="9"/>
      <c r="I333" s="9"/>
      <c r="J333" s="9"/>
      <c r="K333" s="9"/>
      <c r="L333" s="143"/>
      <c r="M333" s="143"/>
      <c r="N333" s="9"/>
    </row>
    <row r="334" spans="1:14" s="144" customFormat="1" ht="15.5" customHeight="1">
      <c r="A334" s="145">
        <v>16</v>
      </c>
      <c r="B334" s="146" t="s">
        <v>1057</v>
      </c>
      <c r="C334" s="9"/>
      <c r="D334" s="9"/>
      <c r="E334" s="142"/>
      <c r="F334" s="9"/>
      <c r="G334" s="9"/>
      <c r="H334" s="9"/>
      <c r="I334" s="9"/>
      <c r="J334" s="9"/>
      <c r="K334" s="9"/>
      <c r="L334" s="143"/>
      <c r="M334" s="143"/>
      <c r="N334" s="9"/>
    </row>
    <row r="335" spans="1:14" s="144" customFormat="1" ht="15.5" customHeight="1">
      <c r="A335" s="145">
        <v>17</v>
      </c>
      <c r="B335" s="7" t="s">
        <v>1058</v>
      </c>
      <c r="C335" s="9"/>
      <c r="D335" s="9"/>
      <c r="E335" s="142"/>
      <c r="F335" s="9"/>
      <c r="G335" s="9"/>
      <c r="H335" s="9"/>
      <c r="I335" s="9"/>
      <c r="J335" s="9"/>
      <c r="K335" s="9"/>
      <c r="L335" s="143"/>
      <c r="M335" s="143"/>
      <c r="N335" s="9"/>
    </row>
    <row r="336" spans="1:14" s="144" customFormat="1" ht="15.5" customHeight="1">
      <c r="A336" s="145">
        <v>18</v>
      </c>
      <c r="B336" s="146" t="s">
        <v>1059</v>
      </c>
      <c r="C336" s="9"/>
      <c r="D336" s="9"/>
      <c r="E336" s="142"/>
      <c r="F336" s="9"/>
      <c r="G336" s="9"/>
      <c r="H336" s="9"/>
      <c r="I336" s="9"/>
      <c r="J336" s="9"/>
      <c r="K336" s="9"/>
      <c r="L336" s="143"/>
      <c r="M336" s="143"/>
      <c r="N336" s="9"/>
    </row>
    <row r="337" spans="1:14" s="144" customFormat="1" ht="15.5" customHeight="1">
      <c r="A337" s="145">
        <v>19</v>
      </c>
      <c r="B337" s="146" t="s">
        <v>1124</v>
      </c>
      <c r="C337" s="9"/>
      <c r="D337" s="9"/>
      <c r="E337" s="142"/>
      <c r="F337" s="9"/>
      <c r="G337" s="9"/>
      <c r="H337" s="9"/>
      <c r="I337" s="9"/>
      <c r="J337" s="9"/>
      <c r="K337" s="9"/>
      <c r="L337" s="143"/>
      <c r="M337" s="143"/>
      <c r="N337" s="9"/>
    </row>
    <row r="338" spans="1:14" s="144" customFormat="1" ht="15.5" customHeight="1">
      <c r="A338" s="145">
        <v>20</v>
      </c>
      <c r="B338" s="146" t="s">
        <v>1060</v>
      </c>
      <c r="C338" s="9"/>
      <c r="D338" s="9"/>
      <c r="E338" s="142"/>
      <c r="F338" s="9"/>
      <c r="G338" s="9"/>
      <c r="H338" s="9"/>
      <c r="I338" s="9"/>
      <c r="J338" s="9"/>
      <c r="K338" s="9"/>
      <c r="L338" s="143"/>
      <c r="M338" s="143"/>
      <c r="N338" s="9"/>
    </row>
    <row r="339" spans="1:14" s="144" customFormat="1" ht="15.5" customHeight="1">
      <c r="A339" s="145">
        <v>21</v>
      </c>
      <c r="B339" s="146" t="s">
        <v>1061</v>
      </c>
      <c r="C339" s="9"/>
      <c r="D339" s="9"/>
      <c r="E339" s="142"/>
      <c r="F339" s="9"/>
      <c r="G339" s="9"/>
      <c r="H339" s="9"/>
      <c r="I339" s="9"/>
      <c r="J339" s="9"/>
      <c r="K339" s="9"/>
      <c r="L339" s="143"/>
      <c r="M339" s="143"/>
      <c r="N339" s="9"/>
    </row>
    <row r="340" spans="1:14" s="144" customFormat="1" ht="15.5" customHeight="1">
      <c r="A340" s="145">
        <v>22</v>
      </c>
      <c r="B340" s="7" t="s">
        <v>1062</v>
      </c>
      <c r="C340" s="9"/>
      <c r="D340" s="9"/>
      <c r="E340" s="142"/>
      <c r="F340" s="9"/>
      <c r="G340" s="9"/>
      <c r="H340" s="9"/>
      <c r="I340" s="9"/>
      <c r="J340" s="9"/>
      <c r="K340" s="9"/>
      <c r="L340" s="143"/>
      <c r="M340" s="143"/>
      <c r="N340" s="9"/>
    </row>
    <row r="341" spans="1:14" s="144" customFormat="1" ht="15.5" customHeight="1">
      <c r="A341" s="145">
        <v>23</v>
      </c>
      <c r="B341" s="7" t="s">
        <v>1063</v>
      </c>
      <c r="C341" s="9"/>
      <c r="D341" s="9"/>
      <c r="E341" s="142"/>
      <c r="F341" s="9"/>
      <c r="G341" s="9"/>
      <c r="H341" s="9"/>
      <c r="I341" s="9"/>
      <c r="J341" s="9"/>
      <c r="K341" s="9"/>
      <c r="L341" s="143"/>
      <c r="M341" s="143"/>
      <c r="N341" s="9"/>
    </row>
    <row r="342" spans="1:14" s="144" customFormat="1" ht="15.5" customHeight="1">
      <c r="A342" s="145">
        <v>24</v>
      </c>
      <c r="B342" s="7" t="s">
        <v>1064</v>
      </c>
      <c r="C342" s="9"/>
      <c r="D342" s="9"/>
      <c r="E342" s="142"/>
      <c r="F342" s="9"/>
      <c r="G342" s="9"/>
      <c r="H342" s="9"/>
      <c r="I342" s="9"/>
      <c r="J342" s="9"/>
      <c r="K342" s="9"/>
      <c r="L342" s="143"/>
      <c r="M342" s="143"/>
      <c r="N342" s="9"/>
    </row>
    <row r="343" spans="1:14" s="144" customFormat="1" ht="15.5" customHeight="1">
      <c r="A343" s="145">
        <v>25</v>
      </c>
      <c r="B343" s="146" t="s">
        <v>1065</v>
      </c>
      <c r="C343" s="9"/>
      <c r="D343" s="9"/>
      <c r="E343" s="142"/>
      <c r="F343" s="9"/>
      <c r="G343" s="9"/>
      <c r="H343" s="9"/>
      <c r="I343" s="9"/>
      <c r="J343" s="9"/>
      <c r="K343" s="9"/>
      <c r="L343" s="143"/>
      <c r="M343" s="143"/>
      <c r="N343" s="9"/>
    </row>
    <row r="344" spans="1:14" s="144" customFormat="1" ht="15.5" customHeight="1">
      <c r="A344" s="145">
        <v>26</v>
      </c>
      <c r="B344" s="146" t="s">
        <v>1066</v>
      </c>
      <c r="C344" s="9"/>
      <c r="D344" s="9"/>
      <c r="E344" s="142"/>
      <c r="F344" s="9"/>
      <c r="G344" s="9"/>
      <c r="H344" s="9"/>
      <c r="I344" s="9"/>
      <c r="J344" s="9"/>
      <c r="K344" s="9"/>
      <c r="L344" s="143"/>
      <c r="M344" s="143"/>
      <c r="N344" s="9"/>
    </row>
    <row r="345" spans="1:14" s="144" customFormat="1" ht="15.5" customHeight="1">
      <c r="A345" s="145">
        <v>27</v>
      </c>
      <c r="B345" s="146" t="s">
        <v>1067</v>
      </c>
      <c r="C345" s="9"/>
      <c r="D345" s="9"/>
      <c r="E345" s="142"/>
      <c r="F345" s="9"/>
      <c r="G345" s="9"/>
      <c r="H345" s="9"/>
      <c r="I345" s="9"/>
      <c r="J345" s="9"/>
      <c r="K345" s="9"/>
      <c r="L345" s="143"/>
      <c r="M345" s="143"/>
      <c r="N345" s="9"/>
    </row>
    <row r="346" spans="1:14" s="144" customFormat="1" ht="15.5" customHeight="1">
      <c r="A346" s="145">
        <v>28</v>
      </c>
      <c r="B346" s="7" t="s">
        <v>1068</v>
      </c>
      <c r="C346" s="9"/>
      <c r="D346" s="9"/>
      <c r="E346" s="142"/>
      <c r="F346" s="9"/>
      <c r="G346" s="9"/>
      <c r="H346" s="9"/>
      <c r="I346" s="9"/>
      <c r="J346" s="9"/>
      <c r="K346" s="9"/>
      <c r="L346" s="143"/>
      <c r="M346" s="143"/>
      <c r="N346" s="9"/>
    </row>
    <row r="347" spans="1:14" s="144" customFormat="1" ht="15.5" customHeight="1">
      <c r="A347" s="145">
        <v>29</v>
      </c>
      <c r="B347" s="7" t="s">
        <v>1069</v>
      </c>
      <c r="C347" s="9"/>
      <c r="D347" s="9"/>
      <c r="E347" s="142"/>
      <c r="F347" s="9"/>
      <c r="G347" s="9"/>
      <c r="H347" s="9"/>
      <c r="I347" s="9"/>
      <c r="J347" s="9"/>
      <c r="K347" s="9"/>
      <c r="L347" s="143"/>
      <c r="M347" s="143"/>
      <c r="N347" s="9"/>
    </row>
  </sheetData>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C3E382-DD60-427D-8C85-EE64766A8536}">
  <dimension ref="A1:Y424"/>
  <sheetViews>
    <sheetView topLeftCell="N1" zoomScale="94" zoomScaleNormal="94" workbookViewId="0">
      <pane ySplit="4" topLeftCell="A114" activePane="bottomLeft" state="frozen"/>
      <selection pane="bottomLeft" activeCell="Y137" sqref="Y137"/>
    </sheetView>
  </sheetViews>
  <sheetFormatPr baseColWidth="10" defaultColWidth="8.83203125" defaultRowHeight="16"/>
  <cols>
    <col min="1" max="1" width="45.33203125" style="7" customWidth="1"/>
    <col min="2" max="2" width="18" style="7" customWidth="1"/>
    <col min="3" max="3" width="17.1640625" style="7" customWidth="1"/>
    <col min="4" max="4" width="17.33203125" style="7" customWidth="1"/>
    <col min="5" max="5" width="8.83203125" style="7" bestFit="1" customWidth="1"/>
    <col min="6" max="6" width="12.33203125" style="171" customWidth="1"/>
    <col min="7" max="13" width="12.33203125" style="10" customWidth="1"/>
    <col min="14" max="18" width="12.83203125" style="10" customWidth="1"/>
    <col min="19" max="19" width="13.1640625" style="258" customWidth="1"/>
    <col min="20" max="20" width="12.1640625" style="169" customWidth="1"/>
    <col min="21" max="21" width="11.5" style="10" customWidth="1"/>
    <col min="22" max="22" width="10.83203125" style="170" customWidth="1"/>
    <col min="23" max="23" width="15.5" style="170" customWidth="1"/>
    <col min="24" max="24" width="15.83203125" style="10" customWidth="1"/>
    <col min="25" max="25" width="23" style="13" customWidth="1"/>
    <col min="26" max="16384" width="8.83203125" style="3"/>
  </cols>
  <sheetData>
    <row r="1" spans="1:25">
      <c r="A1" s="7" t="s">
        <v>1120</v>
      </c>
    </row>
    <row r="2" spans="1:25">
      <c r="A2" s="7" t="s">
        <v>1121</v>
      </c>
    </row>
    <row r="3" spans="1:25" s="253" customFormat="1" ht="19">
      <c r="A3" s="243" t="s">
        <v>1118</v>
      </c>
      <c r="B3" s="243"/>
      <c r="C3" s="243"/>
      <c r="D3" s="243"/>
      <c r="E3" s="243"/>
      <c r="F3" s="249"/>
      <c r="G3" s="250"/>
      <c r="H3" s="250"/>
      <c r="I3" s="250"/>
      <c r="J3" s="250"/>
      <c r="K3" s="250"/>
      <c r="L3" s="250"/>
      <c r="M3" s="250"/>
      <c r="N3" s="250"/>
      <c r="O3" s="250"/>
      <c r="P3" s="250"/>
      <c r="Q3" s="250"/>
      <c r="R3" s="250"/>
      <c r="S3" s="254"/>
      <c r="T3" s="251"/>
      <c r="U3" s="250"/>
      <c r="V3" s="252"/>
      <c r="W3" s="252"/>
      <c r="X3" s="250"/>
      <c r="Y3" s="246"/>
    </row>
    <row r="4" spans="1:25" s="4" customFormat="1" ht="18">
      <c r="A4" s="147" t="s">
        <v>396</v>
      </c>
      <c r="B4" s="147" t="s">
        <v>331</v>
      </c>
      <c r="C4" s="147" t="s">
        <v>487</v>
      </c>
      <c r="D4" s="147" t="s">
        <v>488</v>
      </c>
      <c r="E4" s="147" t="s">
        <v>489</v>
      </c>
      <c r="F4" s="165" t="s">
        <v>938</v>
      </c>
      <c r="G4" s="166" t="s">
        <v>939</v>
      </c>
      <c r="H4" s="166" t="s">
        <v>940</v>
      </c>
      <c r="I4" s="166" t="s">
        <v>941</v>
      </c>
      <c r="J4" s="166" t="s">
        <v>942</v>
      </c>
      <c r="K4" s="166" t="s">
        <v>943</v>
      </c>
      <c r="L4" s="166" t="s">
        <v>944</v>
      </c>
      <c r="M4" s="166" t="s">
        <v>956</v>
      </c>
      <c r="N4" s="166" t="s">
        <v>957</v>
      </c>
      <c r="O4" s="166" t="s">
        <v>958</v>
      </c>
      <c r="P4" s="166" t="s">
        <v>959</v>
      </c>
      <c r="Q4" s="255" t="s">
        <v>960</v>
      </c>
      <c r="R4" s="255" t="s">
        <v>961</v>
      </c>
      <c r="S4" s="256" t="s">
        <v>962</v>
      </c>
      <c r="T4" s="167" t="s">
        <v>945</v>
      </c>
      <c r="U4" s="166" t="s">
        <v>963</v>
      </c>
      <c r="V4" s="168" t="s">
        <v>964</v>
      </c>
      <c r="W4" s="168" t="s">
        <v>1043</v>
      </c>
      <c r="X4" s="166" t="s">
        <v>946</v>
      </c>
      <c r="Y4" s="231" t="s">
        <v>490</v>
      </c>
    </row>
    <row r="5" spans="1:25" ht="17">
      <c r="A5" s="94" t="s">
        <v>491</v>
      </c>
      <c r="B5" s="94" t="s">
        <v>492</v>
      </c>
      <c r="C5" s="206" t="s">
        <v>863</v>
      </c>
      <c r="D5" s="207" t="s">
        <v>414</v>
      </c>
      <c r="E5" s="94"/>
      <c r="F5" s="208">
        <v>1.2000000000000001E-14</v>
      </c>
      <c r="G5" s="209">
        <v>2.69E-9</v>
      </c>
      <c r="H5" s="209">
        <f t="shared" ref="H5:H24" si="0">G5/W5</f>
        <v>7.0789473684210523E-9</v>
      </c>
      <c r="I5" s="209"/>
      <c r="J5" s="209"/>
      <c r="K5" s="209">
        <f t="shared" ref="K5:K36" si="1">(1/S5)*M5</f>
        <v>2.1519838601210494E-10</v>
      </c>
      <c r="L5" s="209">
        <f t="shared" ref="L5:L24" si="2">K5*T5</f>
        <v>4.0134498991257574E-11</v>
      </c>
      <c r="M5" s="209">
        <v>6.4000000000000004E-8</v>
      </c>
      <c r="N5" s="209">
        <f t="shared" ref="N5:N36" si="3">F5/K5</f>
        <v>5.57625E-5</v>
      </c>
      <c r="O5" s="209">
        <f t="shared" ref="O5:O36" si="4">G5/K5</f>
        <v>12.500093749999998</v>
      </c>
      <c r="P5" s="209">
        <f t="shared" ref="P5:P36" si="5">K5/G5</f>
        <v>7.9999400004499982E-2</v>
      </c>
      <c r="Q5" s="209"/>
      <c r="R5" s="209"/>
      <c r="S5" s="257">
        <v>297.39999999999998</v>
      </c>
      <c r="T5" s="210">
        <v>0.1865</v>
      </c>
      <c r="U5" s="209">
        <f t="shared" ref="U5:U24" si="6">F5/G5</f>
        <v>4.4609665427509296E-6</v>
      </c>
      <c r="V5" s="211">
        <v>4.13</v>
      </c>
      <c r="W5" s="212">
        <v>0.38</v>
      </c>
      <c r="X5" s="213">
        <f t="shared" ref="X5:X24" si="7">H5/G5</f>
        <v>2.6315789473684208</v>
      </c>
      <c r="Y5" s="97" t="s">
        <v>996</v>
      </c>
    </row>
    <row r="6" spans="1:25" ht="17">
      <c r="A6" s="94" t="s">
        <v>491</v>
      </c>
      <c r="B6" s="94" t="s">
        <v>492</v>
      </c>
      <c r="C6" s="206" t="s">
        <v>864</v>
      </c>
      <c r="D6" s="206" t="s">
        <v>186</v>
      </c>
      <c r="E6" s="94"/>
      <c r="F6" s="208">
        <v>4.9899999999999999E-13</v>
      </c>
      <c r="G6" s="209">
        <v>1.4700000000000001E-7</v>
      </c>
      <c r="H6" s="209">
        <f t="shared" si="0"/>
        <v>8.1215469613259675E-10</v>
      </c>
      <c r="I6" s="209"/>
      <c r="J6" s="209"/>
      <c r="K6" s="209">
        <f t="shared" si="1"/>
        <v>5.8155080213903754E-10</v>
      </c>
      <c r="L6" s="209">
        <f t="shared" si="2"/>
        <v>1.0880815508021391E-10</v>
      </c>
      <c r="M6" s="209">
        <v>1.7400000000000002E-7</v>
      </c>
      <c r="N6" s="209">
        <f t="shared" si="3"/>
        <v>8.5805057471264354E-4</v>
      </c>
      <c r="O6" s="209">
        <f t="shared" si="4"/>
        <v>252.77241379310342</v>
      </c>
      <c r="P6" s="209">
        <f t="shared" si="5"/>
        <v>3.9561279057077382E-3</v>
      </c>
      <c r="Q6" s="209"/>
      <c r="R6" s="209"/>
      <c r="S6" s="257">
        <v>299.2</v>
      </c>
      <c r="T6" s="210">
        <v>0.18709999999999999</v>
      </c>
      <c r="U6" s="209">
        <f t="shared" si="6"/>
        <v>3.3945578231292514E-6</v>
      </c>
      <c r="V6" s="211">
        <v>2.42</v>
      </c>
      <c r="W6" s="214">
        <v>181</v>
      </c>
      <c r="X6" s="213">
        <f t="shared" si="7"/>
        <v>5.5248618784530384E-3</v>
      </c>
      <c r="Y6" s="97" t="s">
        <v>996</v>
      </c>
    </row>
    <row r="7" spans="1:25" ht="17">
      <c r="A7" s="94" t="s">
        <v>491</v>
      </c>
      <c r="B7" s="94" t="s">
        <v>492</v>
      </c>
      <c r="C7" s="206" t="s">
        <v>865</v>
      </c>
      <c r="D7" s="206" t="s">
        <v>186</v>
      </c>
      <c r="E7" s="94"/>
      <c r="F7" s="208">
        <v>1.12E-13</v>
      </c>
      <c r="G7" s="209">
        <v>8.2900000000000008E-8</v>
      </c>
      <c r="H7" s="209">
        <f t="shared" si="0"/>
        <v>3.9103773584905666E-10</v>
      </c>
      <c r="I7" s="209"/>
      <c r="J7" s="209"/>
      <c r="K7" s="209">
        <f t="shared" si="1"/>
        <v>5.7591623036649216E-10</v>
      </c>
      <c r="L7" s="209">
        <f t="shared" si="2"/>
        <v>1.0786910994764398E-10</v>
      </c>
      <c r="M7" s="209">
        <v>1.7600000000000001E-7</v>
      </c>
      <c r="N7" s="209">
        <f t="shared" si="3"/>
        <v>1.9447272727272726E-4</v>
      </c>
      <c r="O7" s="209">
        <f t="shared" si="4"/>
        <v>143.94454545454548</v>
      </c>
      <c r="P7" s="209">
        <f t="shared" si="5"/>
        <v>6.9471197872918227E-3</v>
      </c>
      <c r="Q7" s="209"/>
      <c r="R7" s="209"/>
      <c r="S7" s="257">
        <v>305.60000000000002</v>
      </c>
      <c r="T7" s="210">
        <v>0.18729999999999999</v>
      </c>
      <c r="U7" s="209">
        <f t="shared" si="6"/>
        <v>1.3510253317249697E-6</v>
      </c>
      <c r="V7" s="211">
        <v>0.96</v>
      </c>
      <c r="W7" s="214">
        <v>212</v>
      </c>
      <c r="X7" s="213">
        <f t="shared" si="7"/>
        <v>4.7169811320754724E-3</v>
      </c>
      <c r="Y7" s="97" t="s">
        <v>996</v>
      </c>
    </row>
    <row r="8" spans="1:25" ht="17">
      <c r="A8" s="94" t="s">
        <v>491</v>
      </c>
      <c r="B8" s="94" t="s">
        <v>492</v>
      </c>
      <c r="C8" s="207" t="s">
        <v>493</v>
      </c>
      <c r="D8" s="207" t="s">
        <v>414</v>
      </c>
      <c r="E8" s="94"/>
      <c r="F8" s="208">
        <v>4.0999999999999996E-15</v>
      </c>
      <c r="G8" s="209">
        <v>2.8700000000000002E-9</v>
      </c>
      <c r="H8" s="209">
        <f t="shared" si="0"/>
        <v>7.2292191435768264E-10</v>
      </c>
      <c r="I8" s="209"/>
      <c r="J8" s="209"/>
      <c r="K8" s="209">
        <f t="shared" si="1"/>
        <v>6.6274893894874303E-10</v>
      </c>
      <c r="L8" s="209">
        <f t="shared" si="2"/>
        <v>1.2446425073457393E-10</v>
      </c>
      <c r="M8" s="209">
        <v>2.03E-7</v>
      </c>
      <c r="N8" s="209">
        <f t="shared" si="3"/>
        <v>6.1863546798029553E-6</v>
      </c>
      <c r="O8" s="209">
        <f t="shared" si="4"/>
        <v>4.3304482758620697</v>
      </c>
      <c r="P8" s="209">
        <f t="shared" si="5"/>
        <v>0.23092297524346445</v>
      </c>
      <c r="Q8" s="209"/>
      <c r="R8" s="209"/>
      <c r="S8" s="257">
        <v>306.3</v>
      </c>
      <c r="T8" s="210">
        <v>0.18779999999999999</v>
      </c>
      <c r="U8" s="209">
        <f t="shared" si="6"/>
        <v>1.4285714285714284E-6</v>
      </c>
      <c r="V8" s="211">
        <v>1.02</v>
      </c>
      <c r="W8" s="212">
        <v>3.97</v>
      </c>
      <c r="X8" s="213">
        <f t="shared" si="7"/>
        <v>0.25188916876574308</v>
      </c>
      <c r="Y8" s="97" t="s">
        <v>996</v>
      </c>
    </row>
    <row r="9" spans="1:25" ht="17">
      <c r="A9" s="94" t="s">
        <v>491</v>
      </c>
      <c r="B9" s="94" t="s">
        <v>492</v>
      </c>
      <c r="C9" s="207" t="s">
        <v>494</v>
      </c>
      <c r="D9" s="207" t="s">
        <v>414</v>
      </c>
      <c r="E9" s="94"/>
      <c r="F9" s="208">
        <v>5.9000000000000012E-15</v>
      </c>
      <c r="G9" s="209">
        <v>1.5300000000000001E-9</v>
      </c>
      <c r="H9" s="209">
        <f t="shared" si="0"/>
        <v>2.6748251748251752E-10</v>
      </c>
      <c r="I9" s="209"/>
      <c r="J9" s="209"/>
      <c r="K9" s="209">
        <f t="shared" si="1"/>
        <v>1.8862184362640705E-10</v>
      </c>
      <c r="L9" s="209">
        <f t="shared" si="2"/>
        <v>3.527228475813812E-11</v>
      </c>
      <c r="M9" s="209">
        <v>6.1999999999999999E-8</v>
      </c>
      <c r="N9" s="209">
        <f t="shared" si="3"/>
        <v>3.1279516129032264E-5</v>
      </c>
      <c r="O9" s="209">
        <f t="shared" si="4"/>
        <v>8.1114677419354848</v>
      </c>
      <c r="P9" s="209">
        <f t="shared" si="5"/>
        <v>0.12328225073621375</v>
      </c>
      <c r="Q9" s="209"/>
      <c r="R9" s="209"/>
      <c r="S9" s="257">
        <v>328.7</v>
      </c>
      <c r="T9" s="210">
        <v>0.187</v>
      </c>
      <c r="U9" s="209">
        <f t="shared" si="6"/>
        <v>3.856209150326798E-6</v>
      </c>
      <c r="V9" s="211">
        <v>2.75</v>
      </c>
      <c r="W9" s="212">
        <v>5.72</v>
      </c>
      <c r="X9" s="213">
        <f t="shared" si="7"/>
        <v>0.17482517482517484</v>
      </c>
      <c r="Y9" s="97" t="s">
        <v>996</v>
      </c>
    </row>
    <row r="10" spans="1:25" ht="17">
      <c r="A10" s="94" t="s">
        <v>491</v>
      </c>
      <c r="B10" s="94" t="s">
        <v>492</v>
      </c>
      <c r="C10" s="206" t="s">
        <v>866</v>
      </c>
      <c r="D10" s="207" t="s">
        <v>414</v>
      </c>
      <c r="E10" s="94"/>
      <c r="F10" s="208">
        <v>6.6E-15</v>
      </c>
      <c r="G10" s="209">
        <v>1.39E-9</v>
      </c>
      <c r="H10" s="209">
        <f t="shared" si="0"/>
        <v>2.8778467908902692E-9</v>
      </c>
      <c r="I10" s="209"/>
      <c r="J10" s="209"/>
      <c r="K10" s="209">
        <f t="shared" si="1"/>
        <v>3.1470777135517028E-9</v>
      </c>
      <c r="L10" s="209">
        <f t="shared" si="2"/>
        <v>5.8692999357739259E-10</v>
      </c>
      <c r="M10" s="209">
        <v>9.8000000000000015E-7</v>
      </c>
      <c r="N10" s="209">
        <f t="shared" si="3"/>
        <v>2.0971836734693871E-6</v>
      </c>
      <c r="O10" s="209">
        <f t="shared" si="4"/>
        <v>0.44167959183673455</v>
      </c>
      <c r="P10" s="209">
        <f t="shared" si="5"/>
        <v>2.2640846860084194</v>
      </c>
      <c r="Q10" s="209"/>
      <c r="R10" s="209"/>
      <c r="S10" s="257">
        <v>311.39999999999998</v>
      </c>
      <c r="T10" s="210">
        <v>0.1865</v>
      </c>
      <c r="U10" s="209">
        <f t="shared" si="6"/>
        <v>4.748201438848921E-6</v>
      </c>
      <c r="V10" s="211">
        <v>3.4</v>
      </c>
      <c r="W10" s="215">
        <v>0.48299999999999998</v>
      </c>
      <c r="X10" s="213">
        <f t="shared" si="7"/>
        <v>2.0703933747412009</v>
      </c>
      <c r="Y10" s="97" t="s">
        <v>996</v>
      </c>
    </row>
    <row r="11" spans="1:25" ht="17">
      <c r="A11" s="94" t="s">
        <v>491</v>
      </c>
      <c r="B11" s="94" t="s">
        <v>492</v>
      </c>
      <c r="C11" s="206" t="s">
        <v>865</v>
      </c>
      <c r="D11" s="207" t="s">
        <v>414</v>
      </c>
      <c r="E11" s="94"/>
      <c r="F11" s="208">
        <v>3.6000000000000001E-15</v>
      </c>
      <c r="G11" s="209">
        <v>1.2500000000000001E-8</v>
      </c>
      <c r="H11" s="209">
        <f t="shared" si="0"/>
        <v>1.016260162601626E-9</v>
      </c>
      <c r="I11" s="209"/>
      <c r="J11" s="209"/>
      <c r="K11" s="209">
        <f t="shared" si="1"/>
        <v>9.5868302130406725E-10</v>
      </c>
      <c r="L11" s="209">
        <f t="shared" si="2"/>
        <v>1.8042414460942547E-10</v>
      </c>
      <c r="M11" s="209">
        <v>2.9700000000000003E-7</v>
      </c>
      <c r="N11" s="209">
        <f t="shared" si="3"/>
        <v>3.7551515151515148E-6</v>
      </c>
      <c r="O11" s="209">
        <f t="shared" si="4"/>
        <v>13.038720538720538</v>
      </c>
      <c r="P11" s="209">
        <f t="shared" si="5"/>
        <v>7.669464170432537E-2</v>
      </c>
      <c r="Q11" s="209"/>
      <c r="R11" s="209"/>
      <c r="S11" s="257">
        <v>309.8</v>
      </c>
      <c r="T11" s="210">
        <v>0.18820000000000001</v>
      </c>
      <c r="U11" s="209">
        <f t="shared" si="6"/>
        <v>2.8799999999999998E-7</v>
      </c>
      <c r="V11" s="211">
        <v>0.21</v>
      </c>
      <c r="W11" s="216">
        <v>12.3</v>
      </c>
      <c r="X11" s="213">
        <f t="shared" si="7"/>
        <v>8.1300813008130066E-2</v>
      </c>
      <c r="Y11" s="97" t="s">
        <v>996</v>
      </c>
    </row>
    <row r="12" spans="1:25" ht="17">
      <c r="A12" s="94" t="s">
        <v>491</v>
      </c>
      <c r="B12" s="94" t="s">
        <v>492</v>
      </c>
      <c r="C12" s="206" t="s">
        <v>866</v>
      </c>
      <c r="D12" s="206" t="s">
        <v>186</v>
      </c>
      <c r="E12" s="94"/>
      <c r="F12" s="208">
        <v>1.03E-13</v>
      </c>
      <c r="G12" s="209">
        <v>7.4200000000000003E-8</v>
      </c>
      <c r="H12" s="209">
        <f t="shared" si="0"/>
        <v>6.6846846846846845E-10</v>
      </c>
      <c r="I12" s="209"/>
      <c r="J12" s="209"/>
      <c r="K12" s="209">
        <f t="shared" si="1"/>
        <v>9.1734197730956248E-10</v>
      </c>
      <c r="L12" s="209">
        <f t="shared" si="2"/>
        <v>1.725520259319287E-10</v>
      </c>
      <c r="M12" s="209">
        <v>2.8300000000000003E-7</v>
      </c>
      <c r="N12" s="209">
        <f t="shared" si="3"/>
        <v>1.1228091872791519E-4</v>
      </c>
      <c r="O12" s="209">
        <f t="shared" si="4"/>
        <v>80.885865724381617</v>
      </c>
      <c r="P12" s="209">
        <f t="shared" si="5"/>
        <v>1.2363099424657176E-2</v>
      </c>
      <c r="Q12" s="209"/>
      <c r="R12" s="209"/>
      <c r="S12" s="257">
        <v>308.5</v>
      </c>
      <c r="T12" s="210">
        <v>0.18809999999999999</v>
      </c>
      <c r="U12" s="209">
        <f t="shared" si="6"/>
        <v>1.3881401617250674E-6</v>
      </c>
      <c r="V12" s="211">
        <v>1</v>
      </c>
      <c r="W12" s="214">
        <v>111</v>
      </c>
      <c r="X12" s="213">
        <f t="shared" si="7"/>
        <v>9.0090090090090089E-3</v>
      </c>
      <c r="Y12" s="97" t="s">
        <v>996</v>
      </c>
    </row>
    <row r="13" spans="1:25" ht="17">
      <c r="A13" s="94" t="s">
        <v>491</v>
      </c>
      <c r="B13" s="94" t="s">
        <v>495</v>
      </c>
      <c r="C13" s="206" t="s">
        <v>867</v>
      </c>
      <c r="D13" s="207" t="s">
        <v>414</v>
      </c>
      <c r="E13" s="94"/>
      <c r="F13" s="208">
        <v>9.1999999999999996E-15</v>
      </c>
      <c r="G13" s="209">
        <v>9.5999999999999999E-10</v>
      </c>
      <c r="H13" s="209">
        <f t="shared" si="0"/>
        <v>2.4427480916030533E-9</v>
      </c>
      <c r="I13" s="209"/>
      <c r="J13" s="209"/>
      <c r="K13" s="209">
        <f t="shared" si="1"/>
        <v>1.9304005252790544E-9</v>
      </c>
      <c r="L13" s="209">
        <f t="shared" si="2"/>
        <v>3.6407353906762964E-10</v>
      </c>
      <c r="M13" s="209">
        <v>5.8800000000000002E-7</v>
      </c>
      <c r="N13" s="209">
        <f t="shared" si="3"/>
        <v>4.7658503401360549E-6</v>
      </c>
      <c r="O13" s="209">
        <f t="shared" si="4"/>
        <v>0.49730612244897959</v>
      </c>
      <c r="P13" s="209">
        <f t="shared" si="5"/>
        <v>2.0108338804990149</v>
      </c>
      <c r="Q13" s="209"/>
      <c r="R13" s="209"/>
      <c r="S13" s="257">
        <v>304.60000000000002</v>
      </c>
      <c r="T13" s="210">
        <v>0.18859999999999999</v>
      </c>
      <c r="U13" s="209">
        <f t="shared" si="6"/>
        <v>9.5833333333333336E-6</v>
      </c>
      <c r="V13" s="211">
        <v>6.9</v>
      </c>
      <c r="W13" s="215">
        <v>0.39300000000000002</v>
      </c>
      <c r="X13" s="213">
        <f t="shared" si="7"/>
        <v>2.5445292620865141</v>
      </c>
      <c r="Y13" s="97" t="s">
        <v>996</v>
      </c>
    </row>
    <row r="14" spans="1:25" ht="17">
      <c r="A14" s="94" t="s">
        <v>491</v>
      </c>
      <c r="B14" s="94" t="s">
        <v>495</v>
      </c>
      <c r="C14" s="206" t="s">
        <v>868</v>
      </c>
      <c r="D14" s="206" t="s">
        <v>186</v>
      </c>
      <c r="E14" s="94"/>
      <c r="F14" s="208">
        <v>2.5000000000000001E-14</v>
      </c>
      <c r="G14" s="209">
        <v>7.3000000000000005E-8</v>
      </c>
      <c r="H14" s="209">
        <f t="shared" si="0"/>
        <v>5.5725190839694656E-10</v>
      </c>
      <c r="I14" s="209"/>
      <c r="J14" s="209"/>
      <c r="K14" s="209">
        <f t="shared" si="1"/>
        <v>5.2999047921294821E-10</v>
      </c>
      <c r="L14" s="209">
        <f t="shared" si="2"/>
        <v>9.8684227229450964E-11</v>
      </c>
      <c r="M14" s="209">
        <v>1.67E-7</v>
      </c>
      <c r="N14" s="209">
        <f t="shared" si="3"/>
        <v>4.7170658682634739E-5</v>
      </c>
      <c r="O14" s="209">
        <f t="shared" si="4"/>
        <v>137.73832335329345</v>
      </c>
      <c r="P14" s="209">
        <f t="shared" si="5"/>
        <v>7.2601435508623038E-3</v>
      </c>
      <c r="Q14" s="209"/>
      <c r="R14" s="209"/>
      <c r="S14" s="257">
        <v>315.10000000000002</v>
      </c>
      <c r="T14" s="210">
        <v>0.1862</v>
      </c>
      <c r="U14" s="209">
        <f t="shared" si="6"/>
        <v>3.424657534246575E-7</v>
      </c>
      <c r="V14" s="211">
        <v>0.24</v>
      </c>
      <c r="W14" s="214">
        <v>131</v>
      </c>
      <c r="X14" s="213">
        <f t="shared" si="7"/>
        <v>7.6335877862595417E-3</v>
      </c>
      <c r="Y14" s="97" t="s">
        <v>996</v>
      </c>
    </row>
    <row r="15" spans="1:25" ht="17">
      <c r="A15" s="94" t="s">
        <v>491</v>
      </c>
      <c r="B15" s="94" t="s">
        <v>495</v>
      </c>
      <c r="C15" s="206" t="s">
        <v>869</v>
      </c>
      <c r="D15" s="207" t="s">
        <v>414</v>
      </c>
      <c r="E15" s="94"/>
      <c r="F15" s="208">
        <v>5.5000000000000002E-15</v>
      </c>
      <c r="G15" s="209">
        <v>2.5700000000000002E-8</v>
      </c>
      <c r="H15" s="209">
        <f t="shared" si="0"/>
        <v>3.8473053892215575E-10</v>
      </c>
      <c r="I15" s="209"/>
      <c r="J15" s="209"/>
      <c r="K15" s="209">
        <f t="shared" si="1"/>
        <v>5.3614457831325311E-10</v>
      </c>
      <c r="L15" s="209">
        <f t="shared" si="2"/>
        <v>1.0122409638554219E-10</v>
      </c>
      <c r="M15" s="209">
        <v>1.7800000000000001E-7</v>
      </c>
      <c r="N15" s="209">
        <f t="shared" si="3"/>
        <v>1.0258426966292133E-5</v>
      </c>
      <c r="O15" s="209">
        <f t="shared" si="4"/>
        <v>47.934831460674154</v>
      </c>
      <c r="P15" s="209">
        <f t="shared" si="5"/>
        <v>2.0861656743706346E-2</v>
      </c>
      <c r="Q15" s="209"/>
      <c r="R15" s="209"/>
      <c r="S15" s="257">
        <v>332</v>
      </c>
      <c r="T15" s="210">
        <v>0.1888</v>
      </c>
      <c r="U15" s="209">
        <f t="shared" si="6"/>
        <v>2.1400778210116731E-7</v>
      </c>
      <c r="V15" s="211">
        <v>0.15</v>
      </c>
      <c r="W15" s="216">
        <v>66.8</v>
      </c>
      <c r="X15" s="213">
        <f t="shared" si="7"/>
        <v>1.4970059880239523E-2</v>
      </c>
      <c r="Y15" s="97" t="s">
        <v>996</v>
      </c>
    </row>
    <row r="16" spans="1:25" ht="17">
      <c r="A16" s="94" t="s">
        <v>491</v>
      </c>
      <c r="B16" s="94" t="s">
        <v>495</v>
      </c>
      <c r="C16" s="206" t="s">
        <v>870</v>
      </c>
      <c r="D16" s="207" t="s">
        <v>414</v>
      </c>
      <c r="E16" s="94"/>
      <c r="F16" s="208">
        <v>1.6000000000000001E-14</v>
      </c>
      <c r="G16" s="209">
        <v>3.05E-9</v>
      </c>
      <c r="H16" s="209">
        <f t="shared" si="0"/>
        <v>4.2597765363128493E-10</v>
      </c>
      <c r="I16" s="209"/>
      <c r="J16" s="209"/>
      <c r="K16" s="209">
        <f t="shared" si="1"/>
        <v>8.6763774540848629E-10</v>
      </c>
      <c r="L16" s="209">
        <f t="shared" si="2"/>
        <v>1.6276884103863202E-10</v>
      </c>
      <c r="M16" s="209">
        <v>2.7399999999999999E-7</v>
      </c>
      <c r="N16" s="209">
        <f t="shared" si="3"/>
        <v>1.8440875912408763E-5</v>
      </c>
      <c r="O16" s="209">
        <f t="shared" si="4"/>
        <v>3.5152919708029202</v>
      </c>
      <c r="P16" s="209">
        <f t="shared" si="5"/>
        <v>0.28447139193720861</v>
      </c>
      <c r="Q16" s="209"/>
      <c r="R16" s="209"/>
      <c r="S16" s="257">
        <v>315.8</v>
      </c>
      <c r="T16" s="210">
        <v>0.18759999999999999</v>
      </c>
      <c r="U16" s="209">
        <f t="shared" si="6"/>
        <v>5.2459016393442627E-6</v>
      </c>
      <c r="V16" s="211">
        <v>3.9</v>
      </c>
      <c r="W16" s="212">
        <v>7.16</v>
      </c>
      <c r="X16" s="213">
        <f t="shared" si="7"/>
        <v>0.13966480446927373</v>
      </c>
      <c r="Y16" s="97" t="s">
        <v>996</v>
      </c>
    </row>
    <row r="17" spans="1:25" ht="17">
      <c r="A17" s="94" t="s">
        <v>491</v>
      </c>
      <c r="B17" s="94" t="s">
        <v>496</v>
      </c>
      <c r="C17" s="207" t="s">
        <v>497</v>
      </c>
      <c r="D17" s="207" t="s">
        <v>414</v>
      </c>
      <c r="E17" s="94"/>
      <c r="F17" s="208">
        <v>8.800000000000001E-15</v>
      </c>
      <c r="G17" s="209">
        <v>1.3100000000000002E-9</v>
      </c>
      <c r="H17" s="209">
        <f t="shared" si="0"/>
        <v>3.9104477611940305E-10</v>
      </c>
      <c r="I17" s="209"/>
      <c r="J17" s="209"/>
      <c r="K17" s="209">
        <f t="shared" si="1"/>
        <v>4.4245309437132458E-10</v>
      </c>
      <c r="L17" s="209">
        <f t="shared" si="2"/>
        <v>8.3756370764491736E-11</v>
      </c>
      <c r="M17" s="209">
        <v>1.5800000000000001E-7</v>
      </c>
      <c r="N17" s="209">
        <f t="shared" si="3"/>
        <v>1.9889113924050636E-5</v>
      </c>
      <c r="O17" s="209">
        <f t="shared" si="4"/>
        <v>2.9607658227848104</v>
      </c>
      <c r="P17" s="209">
        <f t="shared" si="5"/>
        <v>0.33775045371856832</v>
      </c>
      <c r="Q17" s="209"/>
      <c r="R17" s="209"/>
      <c r="S17" s="257">
        <v>357.1</v>
      </c>
      <c r="T17" s="210">
        <v>0.1893</v>
      </c>
      <c r="U17" s="209">
        <f t="shared" si="6"/>
        <v>6.7175572519083961E-6</v>
      </c>
      <c r="V17" s="211">
        <v>4.8</v>
      </c>
      <c r="W17" s="212">
        <v>3.35</v>
      </c>
      <c r="X17" s="213">
        <f t="shared" si="7"/>
        <v>0.29850746268656714</v>
      </c>
      <c r="Y17" s="97" t="s">
        <v>996</v>
      </c>
    </row>
    <row r="18" spans="1:25" ht="17">
      <c r="A18" s="94" t="s">
        <v>491</v>
      </c>
      <c r="B18" s="94" t="s">
        <v>496</v>
      </c>
      <c r="C18" s="207" t="s">
        <v>498</v>
      </c>
      <c r="D18" s="207" t="s">
        <v>414</v>
      </c>
      <c r="E18" s="94"/>
      <c r="F18" s="208">
        <v>7.9000000000000014E-15</v>
      </c>
      <c r="G18" s="209">
        <v>9.3700000000000018E-10</v>
      </c>
      <c r="H18" s="209">
        <f t="shared" si="0"/>
        <v>1.8591269841269845E-10</v>
      </c>
      <c r="I18" s="209"/>
      <c r="J18" s="209"/>
      <c r="K18" s="209">
        <f t="shared" si="1"/>
        <v>2.0276717557251909E-10</v>
      </c>
      <c r="L18" s="209">
        <f t="shared" si="2"/>
        <v>3.8241889312977097E-11</v>
      </c>
      <c r="M18" s="209">
        <v>8.5000000000000007E-8</v>
      </c>
      <c r="N18" s="209">
        <f t="shared" si="3"/>
        <v>3.8960941176470594E-5</v>
      </c>
      <c r="O18" s="209">
        <f t="shared" si="4"/>
        <v>4.6210635294117655</v>
      </c>
      <c r="P18" s="209">
        <f t="shared" si="5"/>
        <v>0.21640040082446005</v>
      </c>
      <c r="Q18" s="209"/>
      <c r="R18" s="209"/>
      <c r="S18" s="257">
        <v>419.2</v>
      </c>
      <c r="T18" s="210">
        <v>0.18859999999999999</v>
      </c>
      <c r="U18" s="209">
        <f t="shared" si="6"/>
        <v>8.4311632870864458E-6</v>
      </c>
      <c r="V18" s="211">
        <v>6</v>
      </c>
      <c r="W18" s="212">
        <v>5.04</v>
      </c>
      <c r="X18" s="213">
        <f t="shared" si="7"/>
        <v>0.19841269841269843</v>
      </c>
      <c r="Y18" s="97" t="s">
        <v>996</v>
      </c>
    </row>
    <row r="19" spans="1:25" ht="17">
      <c r="A19" s="94" t="s">
        <v>491</v>
      </c>
      <c r="B19" s="94" t="s">
        <v>496</v>
      </c>
      <c r="C19" s="206" t="s">
        <v>871</v>
      </c>
      <c r="D19" s="207" t="s">
        <v>414</v>
      </c>
      <c r="E19" s="94"/>
      <c r="F19" s="208">
        <v>7.3000000000000011E-15</v>
      </c>
      <c r="G19" s="209">
        <v>5.9000000000000003E-10</v>
      </c>
      <c r="H19" s="209">
        <f t="shared" si="0"/>
        <v>6.5555555555555558E-9</v>
      </c>
      <c r="I19" s="209"/>
      <c r="J19" s="209"/>
      <c r="K19" s="209">
        <f t="shared" si="1"/>
        <v>4.8929159802306432E-9</v>
      </c>
      <c r="L19" s="209">
        <f t="shared" si="2"/>
        <v>9.2084678747940712E-10</v>
      </c>
      <c r="M19" s="209">
        <v>1.4850000000000002E-6</v>
      </c>
      <c r="N19" s="209">
        <f t="shared" si="3"/>
        <v>1.4919528619528619E-6</v>
      </c>
      <c r="O19" s="209">
        <f t="shared" si="4"/>
        <v>0.12058249158249157</v>
      </c>
      <c r="P19" s="209">
        <f t="shared" si="5"/>
        <v>8.2930779325943096</v>
      </c>
      <c r="Q19" s="209"/>
      <c r="R19" s="209"/>
      <c r="S19" s="257">
        <v>303.5</v>
      </c>
      <c r="T19" s="210">
        <v>0.18820000000000001</v>
      </c>
      <c r="U19" s="209">
        <f t="shared" si="6"/>
        <v>1.2372881355932204E-5</v>
      </c>
      <c r="V19" s="211">
        <v>8.9</v>
      </c>
      <c r="W19" s="212">
        <v>0.09</v>
      </c>
      <c r="X19" s="213">
        <f t="shared" si="7"/>
        <v>11.111111111111111</v>
      </c>
      <c r="Y19" s="97" t="s">
        <v>996</v>
      </c>
    </row>
    <row r="20" spans="1:25" ht="17">
      <c r="A20" s="94" t="s">
        <v>491</v>
      </c>
      <c r="B20" s="94" t="s">
        <v>496</v>
      </c>
      <c r="C20" s="206" t="s">
        <v>872</v>
      </c>
      <c r="D20" s="207" t="s">
        <v>414</v>
      </c>
      <c r="E20" s="94"/>
      <c r="F20" s="208">
        <v>5.3000000000000001E-15</v>
      </c>
      <c r="G20" s="209">
        <v>6.1000000000000006E-10</v>
      </c>
      <c r="H20" s="209">
        <f t="shared" si="0"/>
        <v>1.4319248826291081E-9</v>
      </c>
      <c r="I20" s="209"/>
      <c r="J20" s="209"/>
      <c r="K20" s="209">
        <f t="shared" si="1"/>
        <v>1.5517774343122103E-9</v>
      </c>
      <c r="L20" s="209">
        <f t="shared" si="2"/>
        <v>2.8987202472952086E-10</v>
      </c>
      <c r="M20" s="209">
        <v>5.0200000000000002E-7</v>
      </c>
      <c r="N20" s="209">
        <f t="shared" si="3"/>
        <v>3.4154382470119519E-6</v>
      </c>
      <c r="O20" s="209">
        <f t="shared" si="4"/>
        <v>0.39309760956175299</v>
      </c>
      <c r="P20" s="209">
        <f t="shared" si="5"/>
        <v>2.5438974332987052</v>
      </c>
      <c r="Q20" s="209"/>
      <c r="R20" s="209"/>
      <c r="S20" s="257">
        <v>323.5</v>
      </c>
      <c r="T20" s="210">
        <v>0.18679999999999999</v>
      </c>
      <c r="U20" s="209">
        <f t="shared" si="6"/>
        <v>8.6885245901639334E-6</v>
      </c>
      <c r="V20" s="211">
        <v>6.3</v>
      </c>
      <c r="W20" s="215">
        <v>0.42599999999999999</v>
      </c>
      <c r="X20" s="213">
        <f t="shared" si="7"/>
        <v>2.347417840375587</v>
      </c>
      <c r="Y20" s="97" t="s">
        <v>996</v>
      </c>
    </row>
    <row r="21" spans="1:25" ht="17">
      <c r="A21" s="94" t="s">
        <v>491</v>
      </c>
      <c r="B21" s="94" t="s">
        <v>496</v>
      </c>
      <c r="C21" s="217" t="s">
        <v>499</v>
      </c>
      <c r="D21" s="207" t="s">
        <v>414</v>
      </c>
      <c r="E21" s="94"/>
      <c r="F21" s="208">
        <v>5.0000000000000008E-15</v>
      </c>
      <c r="G21" s="209">
        <v>5.9200000000000002E-9</v>
      </c>
      <c r="H21" s="209">
        <f t="shared" si="0"/>
        <v>1.0000000000000001E-9</v>
      </c>
      <c r="I21" s="209"/>
      <c r="J21" s="209"/>
      <c r="K21" s="209">
        <f t="shared" si="1"/>
        <v>1.2815715622076709E-9</v>
      </c>
      <c r="L21" s="209">
        <f t="shared" si="2"/>
        <v>2.3760336763330222E-10</v>
      </c>
      <c r="M21" s="209">
        <v>4.1100000000000001E-7</v>
      </c>
      <c r="N21" s="209">
        <f t="shared" si="3"/>
        <v>3.9014598540145987E-6</v>
      </c>
      <c r="O21" s="209">
        <f t="shared" si="4"/>
        <v>4.6193284671532844</v>
      </c>
      <c r="P21" s="209">
        <f t="shared" si="5"/>
        <v>0.2164816828053498</v>
      </c>
      <c r="Q21" s="209"/>
      <c r="R21" s="209"/>
      <c r="S21" s="257">
        <v>320.7</v>
      </c>
      <c r="T21" s="210">
        <v>0.18540000000000001</v>
      </c>
      <c r="U21" s="209">
        <f t="shared" si="6"/>
        <v>8.4459459459459469E-7</v>
      </c>
      <c r="V21" s="211">
        <v>0.61</v>
      </c>
      <c r="W21" s="212">
        <v>5.92</v>
      </c>
      <c r="X21" s="213">
        <f t="shared" si="7"/>
        <v>0.16891891891891891</v>
      </c>
      <c r="Y21" s="97" t="s">
        <v>996</v>
      </c>
    </row>
    <row r="22" spans="1:25" ht="17">
      <c r="A22" s="94" t="s">
        <v>491</v>
      </c>
      <c r="B22" s="94" t="s">
        <v>500</v>
      </c>
      <c r="C22" s="206" t="s">
        <v>873</v>
      </c>
      <c r="D22" s="218"/>
      <c r="E22" s="94"/>
      <c r="F22" s="208">
        <v>1.6000000000000001E-14</v>
      </c>
      <c r="G22" s="209">
        <v>1.04E-8</v>
      </c>
      <c r="H22" s="209">
        <f t="shared" si="0"/>
        <v>1.3384813384813387E-9</v>
      </c>
      <c r="I22" s="209"/>
      <c r="J22" s="209"/>
      <c r="K22" s="209">
        <f t="shared" si="1"/>
        <v>2.3203351595230425E-9</v>
      </c>
      <c r="L22" s="209">
        <f t="shared" si="2"/>
        <v>4.3993554624556881E-10</v>
      </c>
      <c r="M22" s="209">
        <v>7.2000000000000009E-7</v>
      </c>
      <c r="N22" s="209">
        <f t="shared" si="3"/>
        <v>6.8955555555555549E-6</v>
      </c>
      <c r="O22" s="209">
        <f t="shared" si="4"/>
        <v>4.4821111111111112</v>
      </c>
      <c r="P22" s="209">
        <f t="shared" si="5"/>
        <v>0.22310914995413869</v>
      </c>
      <c r="Q22" s="209"/>
      <c r="R22" s="209"/>
      <c r="S22" s="257">
        <v>310.3</v>
      </c>
      <c r="T22" s="210">
        <v>0.18959999999999999</v>
      </c>
      <c r="U22" s="209">
        <f t="shared" si="6"/>
        <v>1.5384615384615385E-6</v>
      </c>
      <c r="V22" s="211">
        <v>1.1599999999999999</v>
      </c>
      <c r="W22" s="212">
        <v>7.77</v>
      </c>
      <c r="X22" s="213">
        <f t="shared" si="7"/>
        <v>0.1287001287001287</v>
      </c>
      <c r="Y22" s="97" t="s">
        <v>996</v>
      </c>
    </row>
    <row r="23" spans="1:25" ht="17">
      <c r="A23" s="94" t="s">
        <v>491</v>
      </c>
      <c r="B23" s="217" t="s">
        <v>501</v>
      </c>
      <c r="C23" s="206" t="s">
        <v>874</v>
      </c>
      <c r="D23" s="207" t="s">
        <v>414</v>
      </c>
      <c r="E23" s="94"/>
      <c r="F23" s="208">
        <v>2.5000000000000001E-14</v>
      </c>
      <c r="G23" s="209">
        <v>1.5700000000000002E-8</v>
      </c>
      <c r="H23" s="209">
        <f t="shared" si="0"/>
        <v>1.6020408163265307E-9</v>
      </c>
      <c r="I23" s="209"/>
      <c r="J23" s="209"/>
      <c r="K23" s="209">
        <f t="shared" si="1"/>
        <v>1.1779242174629326E-9</v>
      </c>
      <c r="L23" s="209">
        <f t="shared" si="2"/>
        <v>2.218031301482702E-10</v>
      </c>
      <c r="M23" s="209">
        <v>8.5800000000000009E-7</v>
      </c>
      <c r="N23" s="209">
        <f t="shared" si="3"/>
        <v>2.1223776223776221E-5</v>
      </c>
      <c r="O23" s="209">
        <f t="shared" si="4"/>
        <v>13.328531468531468</v>
      </c>
      <c r="P23" s="209">
        <f t="shared" si="5"/>
        <v>7.5027020220568952E-2</v>
      </c>
      <c r="Q23" s="209"/>
      <c r="R23" s="209"/>
      <c r="S23" s="257">
        <v>728.4</v>
      </c>
      <c r="T23" s="210">
        <v>0.1883</v>
      </c>
      <c r="U23" s="209">
        <f t="shared" si="6"/>
        <v>1.592356687898089E-6</v>
      </c>
      <c r="V23" s="211">
        <v>1.24</v>
      </c>
      <c r="W23" s="216">
        <v>9.8000000000000007</v>
      </c>
      <c r="X23" s="213">
        <f t="shared" si="7"/>
        <v>0.10204081632653061</v>
      </c>
      <c r="Y23" s="97" t="s">
        <v>996</v>
      </c>
    </row>
    <row r="24" spans="1:25" ht="17">
      <c r="A24" s="94" t="s">
        <v>491</v>
      </c>
      <c r="B24" s="217" t="s">
        <v>501</v>
      </c>
      <c r="C24" s="206" t="s">
        <v>875</v>
      </c>
      <c r="D24" s="206" t="s">
        <v>186</v>
      </c>
      <c r="E24" s="94"/>
      <c r="F24" s="208">
        <v>1.9800000000000001E-13</v>
      </c>
      <c r="G24" s="209">
        <v>5.2700000000000009E-8</v>
      </c>
      <c r="H24" s="209">
        <f t="shared" si="0"/>
        <v>2.0505836575875491E-10</v>
      </c>
      <c r="I24" s="209"/>
      <c r="J24" s="209"/>
      <c r="K24" s="209">
        <f t="shared" si="1"/>
        <v>4.8795811518324617E-10</v>
      </c>
      <c r="L24" s="209">
        <f t="shared" si="2"/>
        <v>8.9930680628272263E-11</v>
      </c>
      <c r="M24" s="209">
        <v>2.3300000000000001E-7</v>
      </c>
      <c r="N24" s="209">
        <f t="shared" si="3"/>
        <v>4.0577253218884116E-4</v>
      </c>
      <c r="O24" s="209">
        <f t="shared" si="4"/>
        <v>108.00107296137338</v>
      </c>
      <c r="P24" s="209">
        <f t="shared" si="5"/>
        <v>9.2591672710293383E-3</v>
      </c>
      <c r="Q24" s="209"/>
      <c r="R24" s="209"/>
      <c r="S24" s="257">
        <v>477.5</v>
      </c>
      <c r="T24" s="210">
        <v>0.18429999999999999</v>
      </c>
      <c r="U24" s="209">
        <f t="shared" si="6"/>
        <v>3.7571157495256164E-6</v>
      </c>
      <c r="V24" s="211">
        <v>2.69</v>
      </c>
      <c r="W24" s="214">
        <v>257</v>
      </c>
      <c r="X24" s="213">
        <f t="shared" si="7"/>
        <v>3.8910505836575876E-3</v>
      </c>
      <c r="Y24" s="97" t="s">
        <v>996</v>
      </c>
    </row>
    <row r="25" spans="1:25">
      <c r="A25" s="7" t="s">
        <v>502</v>
      </c>
      <c r="B25" s="9" t="s">
        <v>332</v>
      </c>
      <c r="C25" s="9" t="s">
        <v>335</v>
      </c>
      <c r="D25" s="9" t="s">
        <v>336</v>
      </c>
      <c r="E25" s="9"/>
      <c r="F25" s="10">
        <f t="shared" ref="F25:F42" si="8">G25*U25</f>
        <v>3.5254800000000002E-15</v>
      </c>
      <c r="G25" s="10">
        <v>2.1E-7</v>
      </c>
      <c r="K25" s="10">
        <f t="shared" si="1"/>
        <v>8.5510368973875576E-10</v>
      </c>
      <c r="M25" s="10">
        <v>2.5400000000000002E-7</v>
      </c>
      <c r="N25" s="10">
        <f t="shared" si="3"/>
        <v>4.1228684220472441E-6</v>
      </c>
      <c r="O25" s="10">
        <f t="shared" si="4"/>
        <v>245.58425196850393</v>
      </c>
      <c r="P25" s="10">
        <f t="shared" si="5"/>
        <v>4.071922332089313E-3</v>
      </c>
      <c r="S25" s="258">
        <v>297.04000000000002</v>
      </c>
      <c r="U25" s="10">
        <f>V25*0.000001399</f>
        <v>1.6788000000000001E-8</v>
      </c>
      <c r="V25" s="170">
        <v>1.2E-2</v>
      </c>
      <c r="X25" s="181"/>
      <c r="Y25" s="5" t="s">
        <v>997</v>
      </c>
    </row>
    <row r="26" spans="1:25">
      <c r="A26" s="7" t="s">
        <v>502</v>
      </c>
      <c r="B26" s="9" t="s">
        <v>332</v>
      </c>
      <c r="C26" s="9" t="s">
        <v>337</v>
      </c>
      <c r="D26" s="9" t="s">
        <v>336</v>
      </c>
      <c r="E26" s="9"/>
      <c r="F26" s="10">
        <f t="shared" si="8"/>
        <v>2.655302E-15</v>
      </c>
      <c r="G26" s="10">
        <v>1.4600000000000001E-7</v>
      </c>
      <c r="K26" s="10">
        <f t="shared" si="1"/>
        <v>1.0384850335980452E-9</v>
      </c>
      <c r="M26" s="10">
        <v>3.0600000000000001E-7</v>
      </c>
      <c r="N26" s="10">
        <f t="shared" si="3"/>
        <v>2.5568996317647061E-6</v>
      </c>
      <c r="O26" s="10">
        <f t="shared" si="4"/>
        <v>140.58941176470589</v>
      </c>
      <c r="P26" s="10">
        <f t="shared" si="5"/>
        <v>7.1129111890277062E-3</v>
      </c>
      <c r="S26" s="258">
        <v>294.66000000000003</v>
      </c>
      <c r="U26" s="10">
        <f t="shared" ref="U26:U164" si="9">V26*0.000001399</f>
        <v>1.8186999999999999E-8</v>
      </c>
      <c r="V26" s="170">
        <v>1.2999999999999999E-2</v>
      </c>
      <c r="X26" s="181"/>
      <c r="Y26" s="5" t="s">
        <v>997</v>
      </c>
    </row>
    <row r="27" spans="1:25">
      <c r="A27" s="7" t="s">
        <v>502</v>
      </c>
      <c r="B27" s="9" t="s">
        <v>332</v>
      </c>
      <c r="C27" s="9" t="s">
        <v>338</v>
      </c>
      <c r="D27" s="9" t="s">
        <v>336</v>
      </c>
      <c r="E27" s="9"/>
      <c r="F27" s="10">
        <f t="shared" si="8"/>
        <v>1.831291E-15</v>
      </c>
      <c r="G27" s="10">
        <v>1.1899999999999999E-7</v>
      </c>
      <c r="K27" s="10">
        <f t="shared" si="1"/>
        <v>1.0288412885815483E-9</v>
      </c>
      <c r="M27" s="10">
        <v>3.0499999999999999E-7</v>
      </c>
      <c r="N27" s="10">
        <f t="shared" si="3"/>
        <v>1.7799548096721312E-6</v>
      </c>
      <c r="O27" s="10">
        <f t="shared" si="4"/>
        <v>115.66409836065573</v>
      </c>
      <c r="P27" s="10">
        <f t="shared" si="5"/>
        <v>8.645725114130658E-3</v>
      </c>
      <c r="S27" s="258">
        <v>296.45</v>
      </c>
      <c r="U27" s="10">
        <f>V27*0.000001399</f>
        <v>1.5389E-8</v>
      </c>
      <c r="V27" s="170">
        <v>1.0999999999999999E-2</v>
      </c>
      <c r="X27" s="181"/>
      <c r="Y27" s="5" t="s">
        <v>997</v>
      </c>
    </row>
    <row r="28" spans="1:25">
      <c r="A28" s="7" t="s">
        <v>502</v>
      </c>
      <c r="B28" s="9" t="s">
        <v>332</v>
      </c>
      <c r="C28" s="9" t="s">
        <v>339</v>
      </c>
      <c r="D28" s="9" t="s">
        <v>336</v>
      </c>
      <c r="E28" s="9"/>
      <c r="F28" s="10">
        <f t="shared" si="8"/>
        <v>6.8718880000000001E-15</v>
      </c>
      <c r="G28" s="10">
        <v>3.0699999999999998E-7</v>
      </c>
      <c r="K28" s="10">
        <f t="shared" si="1"/>
        <v>2.0705262446801326E-9</v>
      </c>
      <c r="M28" s="10">
        <v>6.13E-7</v>
      </c>
      <c r="N28" s="10">
        <f t="shared" si="3"/>
        <v>3.3189089091027732E-6</v>
      </c>
      <c r="O28" s="10">
        <f t="shared" si="4"/>
        <v>148.27148450244695</v>
      </c>
      <c r="P28" s="10">
        <f t="shared" si="5"/>
        <v>6.7443851618245367E-3</v>
      </c>
      <c r="S28" s="258">
        <v>296.06</v>
      </c>
      <c r="U28" s="10">
        <f t="shared" si="9"/>
        <v>2.2384E-8</v>
      </c>
      <c r="V28" s="170">
        <v>1.6E-2</v>
      </c>
      <c r="X28" s="181"/>
      <c r="Y28" s="5" t="s">
        <v>997</v>
      </c>
    </row>
    <row r="29" spans="1:25">
      <c r="A29" s="7" t="s">
        <v>502</v>
      </c>
      <c r="B29" s="9" t="s">
        <v>332</v>
      </c>
      <c r="C29" s="9" t="s">
        <v>340</v>
      </c>
      <c r="D29" s="9" t="s">
        <v>336</v>
      </c>
      <c r="E29" s="9"/>
      <c r="F29" s="10">
        <f t="shared" si="8"/>
        <v>6.4298039999999997E-15</v>
      </c>
      <c r="G29" s="10">
        <v>3.8299999999999998E-7</v>
      </c>
      <c r="K29" s="10">
        <f t="shared" si="1"/>
        <v>8.8788359609736347E-10</v>
      </c>
      <c r="M29" s="10">
        <v>2.6300000000000001E-7</v>
      </c>
      <c r="N29" s="10">
        <f t="shared" si="3"/>
        <v>7.2417195545247132E-6</v>
      </c>
      <c r="O29" s="10">
        <f t="shared" si="4"/>
        <v>431.36285171102651</v>
      </c>
      <c r="P29" s="10">
        <f t="shared" si="5"/>
        <v>2.3182339323690954E-3</v>
      </c>
      <c r="S29" s="258">
        <v>296.20999999999998</v>
      </c>
      <c r="U29" s="10">
        <f t="shared" si="9"/>
        <v>1.6788000000000001E-8</v>
      </c>
      <c r="V29" s="170">
        <v>1.2E-2</v>
      </c>
      <c r="X29" s="181"/>
      <c r="Y29" s="5" t="s">
        <v>997</v>
      </c>
    </row>
    <row r="30" spans="1:25">
      <c r="A30" s="7" t="s">
        <v>502</v>
      </c>
      <c r="B30" s="9" t="s">
        <v>332</v>
      </c>
      <c r="C30" s="9" t="s">
        <v>341</v>
      </c>
      <c r="D30" s="9" t="s">
        <v>336</v>
      </c>
      <c r="E30" s="9"/>
      <c r="F30" s="10">
        <f t="shared" si="8"/>
        <v>5.0923600000000006E-15</v>
      </c>
      <c r="G30" s="10">
        <v>2.6E-7</v>
      </c>
      <c r="K30" s="10">
        <f t="shared" si="1"/>
        <v>9.2721529735420985E-10</v>
      </c>
      <c r="M30" s="10">
        <v>2.7300000000000002E-7</v>
      </c>
      <c r="N30" s="10">
        <f t="shared" si="3"/>
        <v>5.4921009333333339E-6</v>
      </c>
      <c r="O30" s="10">
        <f t="shared" si="4"/>
        <v>280.40952380952382</v>
      </c>
      <c r="P30" s="10">
        <f t="shared" si="5"/>
        <v>3.5662126821315765E-3</v>
      </c>
      <c r="S30" s="258">
        <v>294.43</v>
      </c>
      <c r="U30" s="10">
        <f t="shared" si="9"/>
        <v>1.9586000000000001E-8</v>
      </c>
      <c r="V30" s="170">
        <v>1.4E-2</v>
      </c>
      <c r="X30" s="181"/>
      <c r="Y30" s="5" t="s">
        <v>997</v>
      </c>
    </row>
    <row r="31" spans="1:25">
      <c r="A31" s="7" t="s">
        <v>502</v>
      </c>
      <c r="B31" s="9" t="s">
        <v>332</v>
      </c>
      <c r="C31" s="9" t="s">
        <v>342</v>
      </c>
      <c r="D31" s="9" t="s">
        <v>336</v>
      </c>
      <c r="E31" s="9"/>
      <c r="F31" s="10">
        <f t="shared" si="8"/>
        <v>2.7280500000000002E-13</v>
      </c>
      <c r="G31" s="10">
        <v>1.95E-5</v>
      </c>
      <c r="K31" s="10">
        <f t="shared" si="1"/>
        <v>6.3704453980862004E-10</v>
      </c>
      <c r="M31" s="10">
        <v>2.3900000000000001E-7</v>
      </c>
      <c r="N31" s="10">
        <f t="shared" si="3"/>
        <v>4.2823536338912137E-4</v>
      </c>
      <c r="O31" s="10">
        <f t="shared" si="4"/>
        <v>30610.104602510462</v>
      </c>
      <c r="P31" s="10">
        <f t="shared" si="5"/>
        <v>3.2668950759416413E-5</v>
      </c>
      <c r="S31" s="258">
        <v>375.17</v>
      </c>
      <c r="U31" s="10">
        <f t="shared" si="9"/>
        <v>1.3990000000000002E-8</v>
      </c>
      <c r="V31" s="170">
        <v>0.01</v>
      </c>
      <c r="X31" s="181"/>
      <c r="Y31" s="5" t="s">
        <v>998</v>
      </c>
    </row>
    <row r="32" spans="1:25">
      <c r="A32" s="7" t="s">
        <v>502</v>
      </c>
      <c r="B32" s="9" t="s">
        <v>332</v>
      </c>
      <c r="C32" s="9" t="s">
        <v>343</v>
      </c>
      <c r="D32" s="9" t="s">
        <v>344</v>
      </c>
      <c r="E32" s="9"/>
      <c r="F32" s="10">
        <f t="shared" si="8"/>
        <v>4.9944299999999994E-15</v>
      </c>
      <c r="G32" s="10">
        <v>1.1899999999999999E-7</v>
      </c>
      <c r="K32" s="10">
        <f t="shared" si="1"/>
        <v>8.7106017191977073E-10</v>
      </c>
      <c r="M32" s="10">
        <v>4.5600000000000001E-7</v>
      </c>
      <c r="N32" s="10">
        <f t="shared" si="3"/>
        <v>5.7337370723684209E-6</v>
      </c>
      <c r="O32" s="10">
        <f t="shared" si="4"/>
        <v>136.61513157894737</v>
      </c>
      <c r="P32" s="10">
        <f t="shared" si="5"/>
        <v>7.3198333774770656E-3</v>
      </c>
      <c r="S32" s="258">
        <v>523.5</v>
      </c>
      <c r="U32" s="10">
        <f>V32*0.000001399</f>
        <v>4.1969999999999998E-8</v>
      </c>
      <c r="V32" s="170">
        <v>0.03</v>
      </c>
      <c r="X32" s="181"/>
      <c r="Y32" s="5" t="s">
        <v>998</v>
      </c>
    </row>
    <row r="33" spans="1:25">
      <c r="A33" s="7" t="s">
        <v>502</v>
      </c>
      <c r="B33" s="9" t="s">
        <v>332</v>
      </c>
      <c r="C33" s="9" t="s">
        <v>345</v>
      </c>
      <c r="D33" s="9" t="s">
        <v>344</v>
      </c>
      <c r="E33" s="9" t="s">
        <v>876</v>
      </c>
      <c r="F33" s="10">
        <f t="shared" si="8"/>
        <v>3.0218400000000006E-15</v>
      </c>
      <c r="G33" s="10">
        <v>8.0000000000000005E-9</v>
      </c>
      <c r="K33" s="10">
        <f t="shared" si="1"/>
        <v>1.1330370869574375E-9</v>
      </c>
      <c r="M33" s="10">
        <v>5.3799999999999997E-7</v>
      </c>
      <c r="N33" s="10">
        <f t="shared" si="3"/>
        <v>2.6670265561338293E-6</v>
      </c>
      <c r="O33" s="10">
        <f t="shared" si="4"/>
        <v>7.0606691449814125</v>
      </c>
      <c r="P33" s="10">
        <f t="shared" si="5"/>
        <v>0.14162963586967967</v>
      </c>
      <c r="S33" s="258">
        <v>474.83</v>
      </c>
      <c r="U33" s="10">
        <f t="shared" si="9"/>
        <v>3.7773000000000003E-7</v>
      </c>
      <c r="V33" s="170">
        <v>0.27</v>
      </c>
      <c r="X33" s="181"/>
      <c r="Y33" s="5" t="s">
        <v>998</v>
      </c>
    </row>
    <row r="34" spans="1:25">
      <c r="A34" s="7" t="s">
        <v>502</v>
      </c>
      <c r="B34" s="9" t="s">
        <v>332</v>
      </c>
      <c r="C34" s="9" t="s">
        <v>346</v>
      </c>
      <c r="D34" s="9" t="s">
        <v>347</v>
      </c>
      <c r="E34" s="9" t="s">
        <v>876</v>
      </c>
      <c r="F34" s="10">
        <f t="shared" si="8"/>
        <v>8.069432E-14</v>
      </c>
      <c r="G34" s="10">
        <v>5.5999999999999999E-8</v>
      </c>
      <c r="K34" s="10">
        <f t="shared" si="1"/>
        <v>1.9266055045871557E-10</v>
      </c>
      <c r="M34" s="10">
        <v>6.2999999999999995E-8</v>
      </c>
      <c r="N34" s="10">
        <f t="shared" si="3"/>
        <v>4.188419466666667E-4</v>
      </c>
      <c r="O34" s="10">
        <f t="shared" si="4"/>
        <v>290.66666666666669</v>
      </c>
      <c r="P34" s="10">
        <f t="shared" si="5"/>
        <v>3.440366972477064E-3</v>
      </c>
      <c r="S34" s="258">
        <v>327</v>
      </c>
      <c r="U34" s="10">
        <f t="shared" si="9"/>
        <v>1.4409700000000001E-6</v>
      </c>
      <c r="V34" s="170">
        <v>1.03</v>
      </c>
      <c r="X34" s="181"/>
      <c r="Y34" s="5" t="s">
        <v>998</v>
      </c>
    </row>
    <row r="35" spans="1:25">
      <c r="A35" s="7" t="s">
        <v>502</v>
      </c>
      <c r="B35" s="9" t="s">
        <v>332</v>
      </c>
      <c r="C35" s="9" t="s">
        <v>348</v>
      </c>
      <c r="D35" s="9" t="s">
        <v>347</v>
      </c>
      <c r="E35" s="9" t="s">
        <v>876</v>
      </c>
      <c r="F35" s="10">
        <f t="shared" si="8"/>
        <v>1.3651442E-13</v>
      </c>
      <c r="G35" s="10">
        <v>2.3799999999999999E-7</v>
      </c>
      <c r="K35" s="10">
        <f t="shared" si="1"/>
        <v>1.1235955056179776E-9</v>
      </c>
      <c r="M35" s="10">
        <v>3.6100000000000002E-7</v>
      </c>
      <c r="N35" s="10">
        <f t="shared" si="3"/>
        <v>1.214978338E-4</v>
      </c>
      <c r="O35" s="10">
        <f t="shared" si="4"/>
        <v>211.81999999999996</v>
      </c>
      <c r="P35" s="10">
        <f t="shared" si="5"/>
        <v>4.7209895194032679E-3</v>
      </c>
      <c r="S35" s="258">
        <v>321.29000000000002</v>
      </c>
      <c r="U35" s="10">
        <f t="shared" si="9"/>
        <v>5.7359000000000004E-7</v>
      </c>
      <c r="V35" s="170">
        <v>0.41</v>
      </c>
      <c r="X35" s="181"/>
      <c r="Y35" s="5" t="s">
        <v>998</v>
      </c>
    </row>
    <row r="36" spans="1:25">
      <c r="A36" s="7" t="s">
        <v>502</v>
      </c>
      <c r="B36" s="9" t="s">
        <v>332</v>
      </c>
      <c r="C36" s="9" t="s">
        <v>348</v>
      </c>
      <c r="D36" s="9" t="s">
        <v>349</v>
      </c>
      <c r="E36" s="9" t="s">
        <v>877</v>
      </c>
      <c r="F36" s="10">
        <f t="shared" si="8"/>
        <v>5.3385840000000011E-14</v>
      </c>
      <c r="G36" s="10">
        <v>4.7700000000000005E-7</v>
      </c>
      <c r="K36" s="10">
        <f t="shared" si="1"/>
        <v>2.6819296811120201E-10</v>
      </c>
      <c r="M36" s="10">
        <v>8.2000000000000006E-8</v>
      </c>
      <c r="N36" s="10">
        <f t="shared" si="3"/>
        <v>1.990575680487805E-4</v>
      </c>
      <c r="O36" s="10">
        <f t="shared" si="4"/>
        <v>1778.5701219512193</v>
      </c>
      <c r="P36" s="10">
        <f t="shared" si="5"/>
        <v>5.6224940903815926E-4</v>
      </c>
      <c r="S36" s="258">
        <v>305.75</v>
      </c>
      <c r="U36" s="10">
        <f t="shared" si="9"/>
        <v>1.1192000000000001E-7</v>
      </c>
      <c r="V36" s="170">
        <v>0.08</v>
      </c>
      <c r="X36" s="181"/>
      <c r="Y36" s="5" t="s">
        <v>998</v>
      </c>
    </row>
    <row r="37" spans="1:25">
      <c r="A37" s="7" t="s">
        <v>502</v>
      </c>
      <c r="B37" s="9" t="s">
        <v>332</v>
      </c>
      <c r="C37" s="9" t="s">
        <v>350</v>
      </c>
      <c r="D37" s="9" t="s">
        <v>349</v>
      </c>
      <c r="E37" s="9" t="s">
        <v>877</v>
      </c>
      <c r="F37" s="10">
        <f t="shared" si="8"/>
        <v>2.2663800000000002E-14</v>
      </c>
      <c r="G37" s="10">
        <v>5.4E-8</v>
      </c>
      <c r="K37" s="10">
        <f t="shared" ref="K37:K62" si="10">(1/S37)*M37</f>
        <v>5.0501977487070279E-10</v>
      </c>
      <c r="M37" s="10">
        <v>1.66E-7</v>
      </c>
      <c r="N37" s="10">
        <f t="shared" ref="N37:N68" si="11">F37/K37</f>
        <v>4.4877054578313254E-5</v>
      </c>
      <c r="O37" s="10">
        <f t="shared" ref="O37:O68" si="12">G37/K37</f>
        <v>106.92650602409638</v>
      </c>
      <c r="P37" s="10">
        <f t="shared" ref="P37:P68" si="13">K37/G37</f>
        <v>9.3522180531611619E-3</v>
      </c>
      <c r="S37" s="258">
        <v>328.7</v>
      </c>
      <c r="U37" s="10">
        <f t="shared" si="9"/>
        <v>4.1970000000000003E-7</v>
      </c>
      <c r="V37" s="170">
        <v>0.3</v>
      </c>
      <c r="X37" s="181"/>
      <c r="Y37" s="5" t="s">
        <v>998</v>
      </c>
    </row>
    <row r="38" spans="1:25">
      <c r="A38" s="7" t="s">
        <v>502</v>
      </c>
      <c r="B38" s="9" t="s">
        <v>332</v>
      </c>
      <c r="C38" s="9" t="s">
        <v>351</v>
      </c>
      <c r="D38" s="9" t="s">
        <v>349</v>
      </c>
      <c r="E38" s="9" t="s">
        <v>877</v>
      </c>
      <c r="F38" s="10">
        <f t="shared" si="8"/>
        <v>1.1124848E-14</v>
      </c>
      <c r="G38" s="10">
        <v>1.4E-8</v>
      </c>
      <c r="K38" s="10">
        <f t="shared" si="10"/>
        <v>5.3685383394671979E-10</v>
      </c>
      <c r="M38" s="10">
        <v>1.5900000000000001E-7</v>
      </c>
      <c r="N38" s="10">
        <f t="shared" si="11"/>
        <v>2.0722303346918239E-5</v>
      </c>
      <c r="O38" s="10">
        <f t="shared" si="12"/>
        <v>26.077861635220124</v>
      </c>
      <c r="P38" s="10">
        <f t="shared" si="13"/>
        <v>3.8346702424765698E-2</v>
      </c>
      <c r="S38" s="258">
        <v>296.17</v>
      </c>
      <c r="U38" s="10">
        <f t="shared" si="9"/>
        <v>7.9463200000000002E-7</v>
      </c>
      <c r="V38" s="170">
        <v>0.56799999999999995</v>
      </c>
      <c r="X38" s="181"/>
      <c r="Y38" s="13" t="s">
        <v>997</v>
      </c>
    </row>
    <row r="39" spans="1:25">
      <c r="A39" s="7" t="s">
        <v>502</v>
      </c>
      <c r="B39" s="9" t="s">
        <v>333</v>
      </c>
      <c r="C39" s="9" t="s">
        <v>504</v>
      </c>
      <c r="D39" s="9" t="s">
        <v>505</v>
      </c>
      <c r="F39" s="10">
        <f t="shared" si="8"/>
        <v>1.0131558000000001E-12</v>
      </c>
      <c r="G39" s="10">
        <v>4.2599999999999998E-7</v>
      </c>
      <c r="K39" s="10">
        <f t="shared" si="10"/>
        <v>8.6278623883080717E-10</v>
      </c>
      <c r="M39" s="10">
        <v>4.7700000000000005E-7</v>
      </c>
      <c r="N39" s="10">
        <f t="shared" si="11"/>
        <v>1.1742836804779875E-3</v>
      </c>
      <c r="O39" s="10">
        <f t="shared" si="12"/>
        <v>493.749182389937</v>
      </c>
      <c r="P39" s="10">
        <f t="shared" si="13"/>
        <v>2.0253198094619886E-3</v>
      </c>
      <c r="S39" s="258">
        <v>552.86</v>
      </c>
      <c r="U39" s="10">
        <f t="shared" si="9"/>
        <v>2.3783000000000002E-6</v>
      </c>
      <c r="V39" s="170">
        <v>1.7</v>
      </c>
      <c r="X39" s="181"/>
      <c r="Y39" s="5" t="s">
        <v>968</v>
      </c>
    </row>
    <row r="40" spans="1:25">
      <c r="A40" s="7" t="s">
        <v>502</v>
      </c>
      <c r="B40" s="9" t="s">
        <v>333</v>
      </c>
      <c r="C40" s="9" t="s">
        <v>506</v>
      </c>
      <c r="D40" s="9" t="s">
        <v>505</v>
      </c>
      <c r="F40" s="10">
        <f t="shared" si="8"/>
        <v>7.6830282000000014E-13</v>
      </c>
      <c r="G40" s="10">
        <v>6.7800000000000001E-7</v>
      </c>
      <c r="K40" s="10">
        <f t="shared" si="10"/>
        <v>6.8783567323094319E-10</v>
      </c>
      <c r="M40" s="10">
        <v>4.3799999999999998E-7</v>
      </c>
      <c r="N40" s="10">
        <f t="shared" si="11"/>
        <v>1.1169860039260276E-3</v>
      </c>
      <c r="O40" s="10">
        <f t="shared" si="12"/>
        <v>985.70054794520547</v>
      </c>
      <c r="P40" s="10">
        <f t="shared" si="13"/>
        <v>1.0145068926710077E-3</v>
      </c>
      <c r="S40" s="258">
        <v>636.78</v>
      </c>
      <c r="U40" s="10">
        <f t="shared" si="9"/>
        <v>1.1331900000000002E-6</v>
      </c>
      <c r="V40" s="170">
        <v>0.81</v>
      </c>
      <c r="X40" s="181"/>
      <c r="Y40" s="5" t="s">
        <v>968</v>
      </c>
    </row>
    <row r="41" spans="1:25">
      <c r="A41" s="7" t="s">
        <v>502</v>
      </c>
      <c r="B41" s="9" t="s">
        <v>333</v>
      </c>
      <c r="C41" s="9" t="s">
        <v>507</v>
      </c>
      <c r="D41" s="9" t="s">
        <v>505</v>
      </c>
      <c r="F41" s="10">
        <f t="shared" si="8"/>
        <v>1.3422006000000002E-12</v>
      </c>
      <c r="G41" s="10">
        <v>5.3300000000000002E-7</v>
      </c>
      <c r="K41" s="10">
        <f t="shared" si="10"/>
        <v>8.0388650641685011E-10</v>
      </c>
      <c r="M41" s="10">
        <v>5.0800000000000005E-7</v>
      </c>
      <c r="N41" s="10">
        <f t="shared" si="11"/>
        <v>1.6696394196023621E-3</v>
      </c>
      <c r="O41" s="10">
        <f t="shared" si="12"/>
        <v>663.02891732283456</v>
      </c>
      <c r="P41" s="10">
        <f t="shared" si="13"/>
        <v>1.5082298431835835E-3</v>
      </c>
      <c r="S41" s="258">
        <v>631.92999999999995</v>
      </c>
      <c r="U41" s="10">
        <f t="shared" si="9"/>
        <v>2.5182000000000003E-6</v>
      </c>
      <c r="V41" s="170">
        <v>1.8</v>
      </c>
      <c r="X41" s="181"/>
      <c r="Y41" s="5" t="s">
        <v>968</v>
      </c>
    </row>
    <row r="42" spans="1:25">
      <c r="A42" s="7" t="s">
        <v>502</v>
      </c>
      <c r="B42" s="9" t="s">
        <v>333</v>
      </c>
      <c r="C42" s="9" t="s">
        <v>508</v>
      </c>
      <c r="D42" s="9" t="s">
        <v>505</v>
      </c>
      <c r="F42" s="10">
        <f t="shared" si="8"/>
        <v>1.1634084000000001E-13</v>
      </c>
      <c r="G42" s="10">
        <v>1.3199999999999999E-7</v>
      </c>
      <c r="K42" s="10">
        <f t="shared" si="10"/>
        <v>2.5170330376655098E-10</v>
      </c>
      <c r="M42" s="10">
        <v>9.7899999999999997E-8</v>
      </c>
      <c r="N42" s="10">
        <f t="shared" si="11"/>
        <v>4.6221419528089889E-4</v>
      </c>
      <c r="O42" s="10">
        <f t="shared" si="12"/>
        <v>524.42696629213481</v>
      </c>
      <c r="P42" s="10">
        <f t="shared" si="13"/>
        <v>1.906843210352659E-3</v>
      </c>
      <c r="S42" s="258">
        <v>388.95</v>
      </c>
      <c r="U42" s="10">
        <f t="shared" si="9"/>
        <v>8.8137000000000006E-7</v>
      </c>
      <c r="V42" s="170">
        <v>0.63</v>
      </c>
      <c r="X42" s="181"/>
      <c r="Y42" s="5" t="s">
        <v>968</v>
      </c>
    </row>
    <row r="43" spans="1:25" ht="17">
      <c r="A43" s="7" t="s">
        <v>502</v>
      </c>
      <c r="B43" s="7" t="s">
        <v>167</v>
      </c>
      <c r="C43" s="7" t="s">
        <v>509</v>
      </c>
      <c r="D43" s="142" t="s">
        <v>186</v>
      </c>
      <c r="F43" s="182">
        <v>1.0811000000000001E-12</v>
      </c>
      <c r="G43" s="10">
        <v>4.6399999999999997E-7</v>
      </c>
      <c r="K43" s="10">
        <f t="shared" si="10"/>
        <v>4.2824680999825201E-10</v>
      </c>
      <c r="M43" s="10">
        <v>2.4499999999999998E-7</v>
      </c>
      <c r="N43" s="10">
        <f t="shared" si="11"/>
        <v>2.5244788163265313E-3</v>
      </c>
      <c r="O43" s="10">
        <f t="shared" si="12"/>
        <v>1083.4873469387755</v>
      </c>
      <c r="P43" s="10">
        <f t="shared" si="13"/>
        <v>9.2294571120312937E-4</v>
      </c>
      <c r="S43" s="258">
        <v>572.1</v>
      </c>
      <c r="U43" s="10">
        <f>F43/G43</f>
        <v>2.3299568965517247E-6</v>
      </c>
      <c r="V43" s="170">
        <v>1.66</v>
      </c>
      <c r="W43" s="9"/>
      <c r="X43" s="181"/>
      <c r="Y43" s="13" t="s">
        <v>999</v>
      </c>
    </row>
    <row r="44" spans="1:25" ht="17">
      <c r="A44" s="7" t="s">
        <v>502</v>
      </c>
      <c r="B44" s="7" t="s">
        <v>167</v>
      </c>
      <c r="C44" s="7" t="s">
        <v>510</v>
      </c>
      <c r="D44" s="142" t="s">
        <v>186</v>
      </c>
      <c r="F44" s="182">
        <v>2.4049999999999998E-13</v>
      </c>
      <c r="G44" s="10">
        <v>3.3499999999999997E-7</v>
      </c>
      <c r="K44" s="10">
        <f t="shared" si="10"/>
        <v>1.2929342492639843E-10</v>
      </c>
      <c r="M44" s="10">
        <v>5.2700000000000002E-8</v>
      </c>
      <c r="N44" s="10">
        <f t="shared" si="11"/>
        <v>1.8601100569259961E-3</v>
      </c>
      <c r="O44" s="10">
        <f t="shared" si="12"/>
        <v>2591.00569259962</v>
      </c>
      <c r="P44" s="10">
        <f t="shared" si="13"/>
        <v>3.8595052216835356E-4</v>
      </c>
      <c r="S44" s="258">
        <v>407.6</v>
      </c>
      <c r="U44" s="10">
        <f>F44/G44</f>
        <v>7.1791044776119403E-7</v>
      </c>
      <c r="V44" s="170">
        <v>0.51</v>
      </c>
      <c r="W44" s="9"/>
      <c r="X44" s="181"/>
      <c r="Y44" s="13" t="s">
        <v>999</v>
      </c>
    </row>
    <row r="45" spans="1:25" ht="17">
      <c r="A45" s="7" t="s">
        <v>502</v>
      </c>
      <c r="B45" s="7" t="s">
        <v>167</v>
      </c>
      <c r="C45" s="7" t="s">
        <v>511</v>
      </c>
      <c r="D45" s="142" t="s">
        <v>186</v>
      </c>
      <c r="F45" s="182">
        <v>8.1340000000000005E-13</v>
      </c>
      <c r="G45" s="10">
        <v>4.9900000000000001E-7</v>
      </c>
      <c r="K45" s="10">
        <f t="shared" si="10"/>
        <v>6.6765578635014828E-10</v>
      </c>
      <c r="M45" s="10">
        <v>3.5999999999999999E-7</v>
      </c>
      <c r="N45" s="10">
        <f t="shared" si="11"/>
        <v>1.2182924444444447E-3</v>
      </c>
      <c r="O45" s="10">
        <f t="shared" si="12"/>
        <v>747.39111111111117</v>
      </c>
      <c r="P45" s="10">
        <f t="shared" si="13"/>
        <v>1.3379875477958884E-3</v>
      </c>
      <c r="S45" s="258">
        <v>539.20000000000005</v>
      </c>
      <c r="U45" s="10">
        <f>F45/G45</f>
        <v>1.630060120240481E-6</v>
      </c>
      <c r="V45" s="170">
        <v>1.1599999999999999</v>
      </c>
      <c r="W45" s="9"/>
      <c r="X45" s="181"/>
      <c r="Y45" s="13" t="s">
        <v>999</v>
      </c>
    </row>
    <row r="46" spans="1:25">
      <c r="A46" s="7" t="s">
        <v>502</v>
      </c>
      <c r="B46" s="7" t="s">
        <v>117</v>
      </c>
      <c r="C46" s="7" t="s">
        <v>512</v>
      </c>
      <c r="D46" s="7" t="s">
        <v>414</v>
      </c>
      <c r="E46" s="7" t="s">
        <v>792</v>
      </c>
      <c r="F46" s="182">
        <f t="shared" ref="F46:F62" si="14">G46*U46</f>
        <v>5.6799999999999995E-14</v>
      </c>
      <c r="G46" s="10">
        <v>3.55E-8</v>
      </c>
      <c r="K46" s="10">
        <f t="shared" si="10"/>
        <v>1.1060655205968212E-8</v>
      </c>
      <c r="M46" s="10">
        <v>3.41E-6</v>
      </c>
      <c r="N46" s="10">
        <f t="shared" si="11"/>
        <v>5.1353196480938418E-6</v>
      </c>
      <c r="O46" s="10">
        <f t="shared" si="12"/>
        <v>3.2095747800586514</v>
      </c>
      <c r="P46" s="10">
        <f t="shared" si="13"/>
        <v>0.3115677522807947</v>
      </c>
      <c r="S46" s="258">
        <v>308.3</v>
      </c>
      <c r="U46" s="10">
        <v>1.5999999999999999E-6</v>
      </c>
      <c r="V46" s="170">
        <v>1.1399999999999999</v>
      </c>
      <c r="X46" s="181"/>
      <c r="Y46" s="13" t="s">
        <v>1036</v>
      </c>
    </row>
    <row r="47" spans="1:25">
      <c r="A47" s="7" t="s">
        <v>502</v>
      </c>
      <c r="B47" s="7" t="s">
        <v>117</v>
      </c>
      <c r="C47" s="7" t="s">
        <v>513</v>
      </c>
      <c r="D47" s="7" t="s">
        <v>414</v>
      </c>
      <c r="E47" s="7" t="s">
        <v>792</v>
      </c>
      <c r="F47" s="182">
        <f t="shared" si="14"/>
        <v>7.3364999999999998E-14</v>
      </c>
      <c r="G47" s="10">
        <v>2.0100000000000001E-8</v>
      </c>
      <c r="K47" s="10">
        <f t="shared" si="10"/>
        <v>5.5432372505543234E-9</v>
      </c>
      <c r="M47" s="10">
        <v>1.75E-6</v>
      </c>
      <c r="N47" s="10">
        <f t="shared" si="11"/>
        <v>1.3235046E-5</v>
      </c>
      <c r="O47" s="10">
        <f t="shared" si="12"/>
        <v>3.6260400000000006</v>
      </c>
      <c r="P47" s="10">
        <f t="shared" si="13"/>
        <v>0.27578294778877227</v>
      </c>
      <c r="S47" s="258">
        <v>315.7</v>
      </c>
      <c r="U47" s="10">
        <v>3.6499999999999998E-6</v>
      </c>
      <c r="V47" s="170">
        <v>2.61</v>
      </c>
      <c r="X47" s="181"/>
      <c r="Y47" s="13" t="s">
        <v>1036</v>
      </c>
    </row>
    <row r="48" spans="1:25">
      <c r="A48" s="7" t="s">
        <v>502</v>
      </c>
      <c r="B48" s="7" t="s">
        <v>117</v>
      </c>
      <c r="C48" s="7" t="s">
        <v>514</v>
      </c>
      <c r="D48" s="7" t="s">
        <v>414</v>
      </c>
      <c r="E48" s="7" t="s">
        <v>798</v>
      </c>
      <c r="F48" s="182">
        <f t="shared" si="14"/>
        <v>2.6312999999999997E-14</v>
      </c>
      <c r="G48" s="10">
        <v>1.7899999999999998E-8</v>
      </c>
      <c r="K48" s="10">
        <f t="shared" si="10"/>
        <v>4.2458808618504431E-9</v>
      </c>
      <c r="M48" s="10">
        <v>1.3399999999999999E-6</v>
      </c>
      <c r="N48" s="10">
        <f t="shared" si="11"/>
        <v>6.197300597014925E-6</v>
      </c>
      <c r="O48" s="10">
        <f t="shared" si="12"/>
        <v>4.2158507462686572</v>
      </c>
      <c r="P48" s="10">
        <f t="shared" si="13"/>
        <v>0.23720004814806947</v>
      </c>
      <c r="S48" s="258">
        <v>315.60000000000002</v>
      </c>
      <c r="U48" s="10">
        <v>1.4699999999999999E-6</v>
      </c>
      <c r="V48" s="170">
        <v>1.05</v>
      </c>
      <c r="X48" s="181"/>
      <c r="Y48" s="13" t="s">
        <v>1036</v>
      </c>
    </row>
    <row r="49" spans="1:25">
      <c r="A49" s="7" t="s">
        <v>502</v>
      </c>
      <c r="B49" s="7" t="s">
        <v>117</v>
      </c>
      <c r="C49" s="7" t="s">
        <v>515</v>
      </c>
      <c r="D49" s="7" t="s">
        <v>414</v>
      </c>
      <c r="E49" s="7" t="s">
        <v>798</v>
      </c>
      <c r="F49" s="182">
        <f t="shared" si="14"/>
        <v>5.7148000000000008E-14</v>
      </c>
      <c r="G49" s="10">
        <v>1.5700000000000002E-8</v>
      </c>
      <c r="K49" s="10">
        <f t="shared" si="10"/>
        <v>6.7459042724060387E-9</v>
      </c>
      <c r="M49" s="10">
        <v>2.0999999999999998E-6</v>
      </c>
      <c r="N49" s="10">
        <f t="shared" si="11"/>
        <v>8.4715106666666688E-6</v>
      </c>
      <c r="O49" s="10">
        <f t="shared" si="12"/>
        <v>2.3273380952380958</v>
      </c>
      <c r="P49" s="10">
        <f t="shared" si="13"/>
        <v>0.42967543136344188</v>
      </c>
      <c r="S49" s="258">
        <v>311.3</v>
      </c>
      <c r="U49" s="10">
        <v>3.6399999999999999E-6</v>
      </c>
      <c r="V49" s="170">
        <v>2.6</v>
      </c>
      <c r="X49" s="181"/>
      <c r="Y49" s="13" t="s">
        <v>1036</v>
      </c>
    </row>
    <row r="50" spans="1:25" ht="17">
      <c r="A50" s="7" t="s">
        <v>502</v>
      </c>
      <c r="B50" s="7" t="s">
        <v>516</v>
      </c>
      <c r="C50" s="142" t="s">
        <v>517</v>
      </c>
      <c r="D50" s="7" t="s">
        <v>186</v>
      </c>
      <c r="F50" s="182">
        <f t="shared" si="14"/>
        <v>1.1014500000000003E-14</v>
      </c>
      <c r="G50" s="10">
        <v>1.0500000000000001E-8</v>
      </c>
      <c r="K50" s="10">
        <f t="shared" si="10"/>
        <v>3.2865445399857254E-10</v>
      </c>
      <c r="L50" s="10">
        <f t="shared" ref="L50:L72" si="15">K50*T50</f>
        <v>6.1201946740888735E-11</v>
      </c>
      <c r="M50" s="10">
        <v>9.6699999999999999E-8</v>
      </c>
      <c r="N50" s="10">
        <f t="shared" si="11"/>
        <v>3.3513922802481912E-5</v>
      </c>
      <c r="O50" s="10">
        <f t="shared" si="12"/>
        <v>31.948448810754918</v>
      </c>
      <c r="P50" s="10">
        <f t="shared" si="13"/>
        <v>3.1300424190340237E-2</v>
      </c>
      <c r="S50" s="259">
        <v>294.23</v>
      </c>
      <c r="T50" s="169">
        <v>0.18621973929236499</v>
      </c>
      <c r="U50" s="10">
        <v>1.049E-6</v>
      </c>
      <c r="V50" s="170">
        <v>0.75</v>
      </c>
      <c r="X50" s="181"/>
      <c r="Y50" s="13" t="s">
        <v>1000</v>
      </c>
    </row>
    <row r="51" spans="1:25" ht="17">
      <c r="A51" s="7" t="s">
        <v>502</v>
      </c>
      <c r="B51" s="7" t="s">
        <v>516</v>
      </c>
      <c r="C51" s="142" t="s">
        <v>518</v>
      </c>
      <c r="D51" s="7" t="s">
        <v>186</v>
      </c>
      <c r="F51" s="182">
        <f t="shared" si="14"/>
        <v>4.5791999999999999E-14</v>
      </c>
      <c r="G51" s="10">
        <v>2.6499999999999999E-8</v>
      </c>
      <c r="K51" s="10">
        <f t="shared" si="10"/>
        <v>3.8047475760615181E-10</v>
      </c>
      <c r="L51" s="10">
        <f t="shared" si="15"/>
        <v>7.1517811580103714E-11</v>
      </c>
      <c r="M51" s="10">
        <v>1.1380000000000001E-7</v>
      </c>
      <c r="N51" s="10">
        <f t="shared" si="11"/>
        <v>1.2035489630931458E-4</v>
      </c>
      <c r="O51" s="10">
        <f t="shared" si="12"/>
        <v>69.649824253075565</v>
      </c>
      <c r="P51" s="10">
        <f t="shared" si="13"/>
        <v>1.4357538022873654E-2</v>
      </c>
      <c r="S51" s="259">
        <v>299.10000000000002</v>
      </c>
      <c r="T51" s="169">
        <v>0.18796992481203006</v>
      </c>
      <c r="U51" s="10">
        <v>1.728E-6</v>
      </c>
      <c r="V51" s="170">
        <v>1.23</v>
      </c>
      <c r="X51" s="181"/>
      <c r="Y51" s="13" t="s">
        <v>1000</v>
      </c>
    </row>
    <row r="52" spans="1:25" ht="17">
      <c r="A52" s="7" t="s">
        <v>502</v>
      </c>
      <c r="B52" s="7" t="s">
        <v>516</v>
      </c>
      <c r="C52" s="142" t="s">
        <v>519</v>
      </c>
      <c r="D52" s="7" t="s">
        <v>186</v>
      </c>
      <c r="F52" s="182">
        <f t="shared" si="14"/>
        <v>3.2201199999999996E-14</v>
      </c>
      <c r="G52" s="10">
        <v>2.2300000000000001E-8</v>
      </c>
      <c r="K52" s="10">
        <f t="shared" si="10"/>
        <v>2.5421367878534612E-10</v>
      </c>
      <c r="L52" s="10">
        <f t="shared" si="15"/>
        <v>4.7251613157127538E-11</v>
      </c>
      <c r="M52" s="10">
        <v>7.3000000000000005E-8</v>
      </c>
      <c r="N52" s="10">
        <f t="shared" si="11"/>
        <v>1.2666981632876713E-4</v>
      </c>
      <c r="O52" s="10">
        <f t="shared" si="12"/>
        <v>87.721479452054808</v>
      </c>
      <c r="P52" s="10">
        <f t="shared" si="13"/>
        <v>1.1399716537459467E-2</v>
      </c>
      <c r="S52" s="259">
        <v>287.16000000000003</v>
      </c>
      <c r="T52" s="169">
        <v>0.18587360594795541</v>
      </c>
      <c r="U52" s="10">
        <v>1.4439999999999999E-6</v>
      </c>
      <c r="V52" s="170">
        <v>1.03</v>
      </c>
      <c r="X52" s="181"/>
      <c r="Y52" s="13" t="s">
        <v>1000</v>
      </c>
    </row>
    <row r="53" spans="1:25">
      <c r="A53" s="220" t="s">
        <v>520</v>
      </c>
      <c r="B53" s="220" t="s">
        <v>521</v>
      </c>
      <c r="C53" s="220" t="s">
        <v>522</v>
      </c>
      <c r="D53" s="220" t="s">
        <v>188</v>
      </c>
      <c r="E53" s="220"/>
      <c r="F53" s="221">
        <f t="shared" si="14"/>
        <v>1.0956968000000002E-12</v>
      </c>
      <c r="G53" s="222">
        <v>1.7600000000000001E-7</v>
      </c>
      <c r="H53" s="222">
        <v>9.9300000000000009E-8</v>
      </c>
      <c r="I53" s="222">
        <f>J53*R53</f>
        <v>2.9292035398230091E-10</v>
      </c>
      <c r="J53" s="222">
        <f>H53/Q53</f>
        <v>9.764011799410031E-9</v>
      </c>
      <c r="K53" s="222">
        <f t="shared" si="10"/>
        <v>1.5977443609022559E-10</v>
      </c>
      <c r="L53" s="222">
        <f t="shared" si="15"/>
        <v>2.9989661654135342E-11</v>
      </c>
      <c r="M53" s="222">
        <v>5.1E-8</v>
      </c>
      <c r="N53" s="222">
        <f t="shared" si="11"/>
        <v>6.8577729129411773E-3</v>
      </c>
      <c r="O53" s="222">
        <f t="shared" si="12"/>
        <v>1101.5529411764705</v>
      </c>
      <c r="P53" s="222">
        <f t="shared" si="13"/>
        <v>9.0780929596719073E-4</v>
      </c>
      <c r="Q53" s="260">
        <v>10.17</v>
      </c>
      <c r="R53" s="260">
        <v>0.03</v>
      </c>
      <c r="S53" s="261">
        <v>319.2</v>
      </c>
      <c r="T53" s="223">
        <v>0.18770000000000001</v>
      </c>
      <c r="U53" s="222">
        <f t="shared" ref="U53:U62" si="16">V53*0.000001399</f>
        <v>6.2255500000000009E-6</v>
      </c>
      <c r="V53" s="224">
        <v>4.45</v>
      </c>
      <c r="W53" s="224"/>
      <c r="X53" s="225">
        <f t="shared" ref="X53:X62" si="17">H53/G53</f>
        <v>0.56420454545454546</v>
      </c>
      <c r="Y53" s="273" t="s">
        <v>1001</v>
      </c>
    </row>
    <row r="54" spans="1:25">
      <c r="A54" s="220" t="s">
        <v>520</v>
      </c>
      <c r="B54" s="220" t="s">
        <v>521</v>
      </c>
      <c r="C54" s="220" t="s">
        <v>523</v>
      </c>
      <c r="D54" s="220" t="s">
        <v>184</v>
      </c>
      <c r="E54" s="220"/>
      <c r="F54" s="221">
        <f t="shared" si="14"/>
        <v>8.5165524000000003E-13</v>
      </c>
      <c r="G54" s="222">
        <v>1.7100000000000001E-7</v>
      </c>
      <c r="H54" s="222">
        <v>1.8800000000000003E-8</v>
      </c>
      <c r="I54" s="222">
        <f t="shared" ref="I54:I62" si="18">J54*R54</f>
        <v>5.749235474006117E-11</v>
      </c>
      <c r="J54" s="222">
        <f t="shared" ref="J54:J62" si="19">H54/Q54</f>
        <v>1.9164118246687057E-9</v>
      </c>
      <c r="K54" s="222">
        <f t="shared" si="10"/>
        <v>1.8807212205270459E-10</v>
      </c>
      <c r="L54" s="222">
        <f t="shared" si="15"/>
        <v>3.5357558945908463E-11</v>
      </c>
      <c r="M54" s="222">
        <v>6.7799999999999998E-8</v>
      </c>
      <c r="N54" s="222">
        <f t="shared" si="11"/>
        <v>4.5283438646017702E-3</v>
      </c>
      <c r="O54" s="222">
        <f t="shared" si="12"/>
        <v>909.2256637168141</v>
      </c>
      <c r="P54" s="222">
        <f t="shared" si="13"/>
        <v>1.0998369710684477E-3</v>
      </c>
      <c r="Q54" s="260">
        <v>9.81</v>
      </c>
      <c r="R54" s="260">
        <v>0.03</v>
      </c>
      <c r="S54" s="261">
        <v>360.5</v>
      </c>
      <c r="T54" s="223">
        <v>0.188</v>
      </c>
      <c r="U54" s="222">
        <f t="shared" si="16"/>
        <v>4.98044E-6</v>
      </c>
      <c r="V54" s="224">
        <v>3.56</v>
      </c>
      <c r="W54" s="224"/>
      <c r="X54" s="225">
        <f t="shared" si="17"/>
        <v>0.10994152046783627</v>
      </c>
      <c r="Y54" s="273" t="s">
        <v>1001</v>
      </c>
    </row>
    <row r="55" spans="1:25">
      <c r="A55" s="220" t="s">
        <v>520</v>
      </c>
      <c r="B55" s="220" t="s">
        <v>521</v>
      </c>
      <c r="C55" s="220" t="s">
        <v>524</v>
      </c>
      <c r="D55" s="220" t="s">
        <v>186</v>
      </c>
      <c r="E55" s="220"/>
      <c r="F55" s="221">
        <f t="shared" si="14"/>
        <v>1.6671603200000005E-12</v>
      </c>
      <c r="G55" s="222">
        <v>1.0640000000000001E-6</v>
      </c>
      <c r="H55" s="222">
        <v>4.43E-8</v>
      </c>
      <c r="I55" s="222">
        <f t="shared" si="18"/>
        <v>1.3561224489795916E-10</v>
      </c>
      <c r="J55" s="222">
        <f t="shared" si="19"/>
        <v>4.5204081632653056E-9</v>
      </c>
      <c r="K55" s="222">
        <f t="shared" si="10"/>
        <v>5.6165432729129449E-10</v>
      </c>
      <c r="L55" s="222">
        <f t="shared" si="15"/>
        <v>1.0626499872351292E-10</v>
      </c>
      <c r="M55" s="222">
        <v>2.2000000000000001E-7</v>
      </c>
      <c r="N55" s="222">
        <f t="shared" si="11"/>
        <v>2.9683031697454549E-3</v>
      </c>
      <c r="O55" s="222">
        <f t="shared" si="12"/>
        <v>1894.4036363636362</v>
      </c>
      <c r="P55" s="222">
        <f t="shared" si="13"/>
        <v>5.2787060835647972E-4</v>
      </c>
      <c r="Q55" s="260">
        <v>9.8000000000000007</v>
      </c>
      <c r="R55" s="260">
        <v>0.03</v>
      </c>
      <c r="S55" s="261">
        <v>391.7</v>
      </c>
      <c r="T55" s="223">
        <v>0.18920000000000001</v>
      </c>
      <c r="U55" s="222">
        <f t="shared" si="16"/>
        <v>1.5668800000000003E-6</v>
      </c>
      <c r="V55" s="224">
        <v>1.1200000000000001</v>
      </c>
      <c r="W55" s="224"/>
      <c r="X55" s="225">
        <f t="shared" si="17"/>
        <v>4.1635338345864657E-2</v>
      </c>
      <c r="Y55" s="273" t="s">
        <v>1001</v>
      </c>
    </row>
    <row r="56" spans="1:25">
      <c r="A56" s="220" t="s">
        <v>520</v>
      </c>
      <c r="B56" s="220" t="s">
        <v>521</v>
      </c>
      <c r="C56" s="220" t="s">
        <v>525</v>
      </c>
      <c r="D56" s="220" t="s">
        <v>184</v>
      </c>
      <c r="E56" s="220"/>
      <c r="F56" s="221">
        <f t="shared" si="14"/>
        <v>2.2170232799999999E-13</v>
      </c>
      <c r="G56" s="222">
        <v>5.6799999999999999E-8</v>
      </c>
      <c r="H56" s="222">
        <v>3.65E-9</v>
      </c>
      <c r="I56" s="222">
        <f t="shared" si="18"/>
        <v>1.096096096096096E-11</v>
      </c>
      <c r="J56" s="222">
        <f t="shared" si="19"/>
        <v>3.6536536536536535E-10</v>
      </c>
      <c r="K56" s="222">
        <f t="shared" si="10"/>
        <v>1.083353350948835E-11</v>
      </c>
      <c r="L56" s="222">
        <f t="shared" si="15"/>
        <v>2.0215373528705259E-12</v>
      </c>
      <c r="M56" s="222">
        <v>4.5100000000000003E-9</v>
      </c>
      <c r="N56" s="222">
        <f t="shared" si="11"/>
        <v>2.0464452138891351E-2</v>
      </c>
      <c r="O56" s="222">
        <f t="shared" si="12"/>
        <v>5242.980044345898</v>
      </c>
      <c r="P56" s="222">
        <f t="shared" si="13"/>
        <v>1.9073122375859772E-4</v>
      </c>
      <c r="Q56" s="260">
        <v>9.99</v>
      </c>
      <c r="R56" s="260">
        <v>0.03</v>
      </c>
      <c r="S56" s="261">
        <v>416.3</v>
      </c>
      <c r="T56" s="223">
        <v>0.18659999999999999</v>
      </c>
      <c r="U56" s="222">
        <f t="shared" si="16"/>
        <v>3.90321E-6</v>
      </c>
      <c r="V56" s="224">
        <v>2.79</v>
      </c>
      <c r="W56" s="224"/>
      <c r="X56" s="225">
        <f t="shared" si="17"/>
        <v>6.4260563380281688E-2</v>
      </c>
      <c r="Y56" s="273" t="s">
        <v>1001</v>
      </c>
    </row>
    <row r="57" spans="1:25">
      <c r="A57" s="220" t="s">
        <v>520</v>
      </c>
      <c r="B57" s="220" t="s">
        <v>521</v>
      </c>
      <c r="C57" s="220" t="s">
        <v>526</v>
      </c>
      <c r="D57" s="220" t="s">
        <v>188</v>
      </c>
      <c r="E57" s="220"/>
      <c r="F57" s="221">
        <f t="shared" si="14"/>
        <v>2.4572595600000002E-12</v>
      </c>
      <c r="G57" s="222">
        <v>6.1200000000000003E-7</v>
      </c>
      <c r="H57" s="222">
        <v>1.3400000000000001E-7</v>
      </c>
      <c r="I57" s="222">
        <f t="shared" si="18"/>
        <v>3.9880952380952383E-10</v>
      </c>
      <c r="J57" s="222">
        <f t="shared" si="19"/>
        <v>1.3293650793650794E-8</v>
      </c>
      <c r="K57" s="222">
        <f t="shared" si="10"/>
        <v>1.996741912962532E-10</v>
      </c>
      <c r="L57" s="222">
        <f t="shared" si="15"/>
        <v>3.7658552478473352E-11</v>
      </c>
      <c r="M57" s="222">
        <v>8.5800000000000001E-8</v>
      </c>
      <c r="N57" s="222">
        <f t="shared" si="11"/>
        <v>1.2306345372167833E-2</v>
      </c>
      <c r="O57" s="222">
        <f t="shared" si="12"/>
        <v>3064.9930069930069</v>
      </c>
      <c r="P57" s="222">
        <f t="shared" si="13"/>
        <v>3.2626501845793007E-4</v>
      </c>
      <c r="Q57" s="260">
        <v>10.08</v>
      </c>
      <c r="R57" s="260">
        <v>0.03</v>
      </c>
      <c r="S57" s="261">
        <v>429.7</v>
      </c>
      <c r="T57" s="223">
        <v>0.18859999999999999</v>
      </c>
      <c r="U57" s="222">
        <f t="shared" si="16"/>
        <v>4.0151300000000003E-6</v>
      </c>
      <c r="V57" s="224">
        <v>2.87</v>
      </c>
      <c r="W57" s="224"/>
      <c r="X57" s="225">
        <f t="shared" si="17"/>
        <v>0.21895424836601307</v>
      </c>
      <c r="Y57" s="273" t="s">
        <v>1001</v>
      </c>
    </row>
    <row r="58" spans="1:25">
      <c r="A58" s="220" t="s">
        <v>520</v>
      </c>
      <c r="B58" s="220" t="s">
        <v>521</v>
      </c>
      <c r="C58" s="220" t="s">
        <v>527</v>
      </c>
      <c r="D58" s="220" t="s">
        <v>186</v>
      </c>
      <c r="E58" s="220"/>
      <c r="F58" s="221">
        <f t="shared" si="14"/>
        <v>4.9667297999999999E-14</v>
      </c>
      <c r="G58" s="222">
        <v>1.9399999999999998E-8</v>
      </c>
      <c r="H58" s="222">
        <v>4.0599999999999996E-9</v>
      </c>
      <c r="I58" s="222">
        <f t="shared" si="18"/>
        <v>1.2327935222672062E-11</v>
      </c>
      <c r="J58" s="222">
        <f t="shared" si="19"/>
        <v>4.1093117408906876E-10</v>
      </c>
      <c r="K58" s="222">
        <f t="shared" si="10"/>
        <v>8.2453987730061357E-12</v>
      </c>
      <c r="L58" s="222">
        <f t="shared" si="15"/>
        <v>1.5394159509202455E-12</v>
      </c>
      <c r="M58" s="222">
        <v>3.36E-9</v>
      </c>
      <c r="N58" s="222">
        <f t="shared" si="11"/>
        <v>6.0236380758928567E-3</v>
      </c>
      <c r="O58" s="222">
        <f t="shared" si="12"/>
        <v>2352.8273809523807</v>
      </c>
      <c r="P58" s="222">
        <f t="shared" si="13"/>
        <v>4.2502055530959466E-4</v>
      </c>
      <c r="Q58" s="260">
        <v>9.8800000000000008</v>
      </c>
      <c r="R58" s="260">
        <v>0.03</v>
      </c>
      <c r="S58" s="261">
        <v>407.5</v>
      </c>
      <c r="T58" s="223">
        <v>0.1867</v>
      </c>
      <c r="U58" s="222">
        <f t="shared" si="16"/>
        <v>2.5601700000000001E-6</v>
      </c>
      <c r="V58" s="224">
        <v>1.83</v>
      </c>
      <c r="W58" s="224"/>
      <c r="X58" s="225">
        <f t="shared" si="17"/>
        <v>0.20927835051546392</v>
      </c>
      <c r="Y58" s="273" t="s">
        <v>1001</v>
      </c>
    </row>
    <row r="59" spans="1:25">
      <c r="A59" s="220" t="s">
        <v>520</v>
      </c>
      <c r="B59" s="220" t="s">
        <v>521</v>
      </c>
      <c r="C59" s="220" t="s">
        <v>528</v>
      </c>
      <c r="D59" s="220" t="s">
        <v>529</v>
      </c>
      <c r="E59" s="220"/>
      <c r="F59" s="221">
        <f t="shared" si="14"/>
        <v>2.8735460000000009E-14</v>
      </c>
      <c r="G59" s="222">
        <v>1.5800000000000001E-7</v>
      </c>
      <c r="H59" s="222">
        <v>4.08E-9</v>
      </c>
      <c r="I59" s="222">
        <f t="shared" si="18"/>
        <v>1.2351160443995962E-11</v>
      </c>
      <c r="J59" s="222">
        <f t="shared" si="19"/>
        <v>4.1170534813319877E-10</v>
      </c>
      <c r="K59" s="222">
        <f t="shared" si="10"/>
        <v>1.1245353159851302E-11</v>
      </c>
      <c r="L59" s="222">
        <f t="shared" si="15"/>
        <v>2.1040055762081784E-12</v>
      </c>
      <c r="M59" s="222">
        <v>4.8399999999999998E-9</v>
      </c>
      <c r="N59" s="222">
        <f t="shared" si="11"/>
        <v>2.5553185917355377E-3</v>
      </c>
      <c r="O59" s="222">
        <f t="shared" si="12"/>
        <v>14050.247933884297</v>
      </c>
      <c r="P59" s="222">
        <f t="shared" si="13"/>
        <v>7.1173121264881658E-5</v>
      </c>
      <c r="Q59" s="260">
        <v>9.91</v>
      </c>
      <c r="R59" s="260">
        <v>0.03</v>
      </c>
      <c r="S59" s="261">
        <v>430.4</v>
      </c>
      <c r="T59" s="223">
        <v>0.18709999999999999</v>
      </c>
      <c r="U59" s="222">
        <f t="shared" si="16"/>
        <v>1.8187000000000003E-7</v>
      </c>
      <c r="V59" s="224">
        <v>0.13</v>
      </c>
      <c r="W59" s="224"/>
      <c r="X59" s="225">
        <f t="shared" si="17"/>
        <v>2.5822784810126582E-2</v>
      </c>
      <c r="Y59" s="273" t="s">
        <v>1001</v>
      </c>
    </row>
    <row r="60" spans="1:25">
      <c r="A60" s="220" t="s">
        <v>520</v>
      </c>
      <c r="B60" s="220" t="s">
        <v>521</v>
      </c>
      <c r="C60" s="220" t="s">
        <v>527</v>
      </c>
      <c r="D60" s="220" t="s">
        <v>186</v>
      </c>
      <c r="E60" s="220"/>
      <c r="F60" s="221">
        <f t="shared" si="14"/>
        <v>4.5214281000000003E-14</v>
      </c>
      <c r="G60" s="222">
        <v>1.7100000000000001E-8</v>
      </c>
      <c r="H60" s="222">
        <v>4.2199999999999999E-9</v>
      </c>
      <c r="I60" s="222">
        <f t="shared" si="18"/>
        <v>1.4353741496598637E-11</v>
      </c>
      <c r="J60" s="222">
        <f t="shared" si="19"/>
        <v>4.7845804988662127E-10</v>
      </c>
      <c r="K60" s="222">
        <f t="shared" si="10"/>
        <v>7.9313774241670806E-12</v>
      </c>
      <c r="L60" s="222">
        <f t="shared" si="15"/>
        <v>1.4839607160616607E-12</v>
      </c>
      <c r="M60" s="222">
        <v>3.1899999999999999E-9</v>
      </c>
      <c r="N60" s="222">
        <f t="shared" si="11"/>
        <v>5.7006845825078372E-3</v>
      </c>
      <c r="O60" s="222">
        <f t="shared" si="12"/>
        <v>2155.9937304075238</v>
      </c>
      <c r="P60" s="222">
        <f t="shared" si="13"/>
        <v>4.638232411793614E-4</v>
      </c>
      <c r="Q60" s="260">
        <v>8.82</v>
      </c>
      <c r="R60" s="260">
        <v>0.03</v>
      </c>
      <c r="S60" s="261">
        <v>402.2</v>
      </c>
      <c r="T60" s="223">
        <v>0.18709999999999999</v>
      </c>
      <c r="U60" s="222">
        <f t="shared" si="16"/>
        <v>2.6441100000000001E-6</v>
      </c>
      <c r="V60" s="224">
        <v>1.89</v>
      </c>
      <c r="W60" s="224"/>
      <c r="X60" s="225">
        <f t="shared" si="17"/>
        <v>0.24678362573099413</v>
      </c>
      <c r="Y60" s="273" t="s">
        <v>1001</v>
      </c>
    </row>
    <row r="61" spans="1:25">
      <c r="A61" s="220" t="s">
        <v>520</v>
      </c>
      <c r="B61" s="220" t="s">
        <v>521</v>
      </c>
      <c r="C61" s="220" t="s">
        <v>530</v>
      </c>
      <c r="D61" s="220" t="s">
        <v>186</v>
      </c>
      <c r="E61" s="220"/>
      <c r="F61" s="221">
        <f t="shared" si="14"/>
        <v>4.4208400000000006E-14</v>
      </c>
      <c r="G61" s="222">
        <v>3.9500000000000003E-7</v>
      </c>
      <c r="H61" s="222">
        <v>1.1199999999999999E-8</v>
      </c>
      <c r="I61" s="222">
        <f t="shared" si="18"/>
        <v>3.4496919917864471E-11</v>
      </c>
      <c r="J61" s="222">
        <f t="shared" si="19"/>
        <v>1.1498973305954824E-9</v>
      </c>
      <c r="K61" s="222">
        <f t="shared" si="10"/>
        <v>5.1152928703949115E-11</v>
      </c>
      <c r="L61" s="222">
        <f t="shared" si="15"/>
        <v>9.6167505963424332E-12</v>
      </c>
      <c r="M61" s="222">
        <v>1.9300000000000001E-8</v>
      </c>
      <c r="N61" s="222">
        <f t="shared" si="11"/>
        <v>8.6423986113989641E-4</v>
      </c>
      <c r="O61" s="222">
        <f t="shared" si="12"/>
        <v>7721.943005181347</v>
      </c>
      <c r="P61" s="222">
        <f t="shared" si="13"/>
        <v>1.2950108532645344E-4</v>
      </c>
      <c r="Q61" s="260">
        <v>9.74</v>
      </c>
      <c r="R61" s="260">
        <v>0.03</v>
      </c>
      <c r="S61" s="261">
        <v>377.3</v>
      </c>
      <c r="T61" s="223">
        <v>0.188</v>
      </c>
      <c r="U61" s="222">
        <f t="shared" si="16"/>
        <v>1.1192000000000001E-7</v>
      </c>
      <c r="V61" s="224">
        <v>0.08</v>
      </c>
      <c r="W61" s="224"/>
      <c r="X61" s="225">
        <f t="shared" si="17"/>
        <v>2.8354430379746831E-2</v>
      </c>
      <c r="Y61" s="273" t="s">
        <v>1001</v>
      </c>
    </row>
    <row r="62" spans="1:25">
      <c r="A62" s="220" t="s">
        <v>520</v>
      </c>
      <c r="B62" s="220" t="s">
        <v>521</v>
      </c>
      <c r="C62" s="220" t="s">
        <v>531</v>
      </c>
      <c r="D62" s="220" t="s">
        <v>188</v>
      </c>
      <c r="E62" s="220"/>
      <c r="F62" s="221">
        <f t="shared" si="14"/>
        <v>7.1147544000000018E-14</v>
      </c>
      <c r="G62" s="222">
        <v>3.1200000000000004E-7</v>
      </c>
      <c r="H62" s="222">
        <v>1.11E-8</v>
      </c>
      <c r="I62" s="222">
        <f t="shared" si="18"/>
        <v>3.3134328358208952E-11</v>
      </c>
      <c r="J62" s="222">
        <f t="shared" si="19"/>
        <v>1.1044776119402985E-9</v>
      </c>
      <c r="K62" s="222">
        <f t="shared" si="10"/>
        <v>2.8725138571894363E-11</v>
      </c>
      <c r="L62" s="222">
        <f t="shared" si="15"/>
        <v>5.3342582328007834E-12</v>
      </c>
      <c r="M62" s="222">
        <v>8.8100000000000008E-9</v>
      </c>
      <c r="N62" s="222">
        <f t="shared" si="11"/>
        <v>2.4768390175709423E-3</v>
      </c>
      <c r="O62" s="222">
        <f t="shared" si="12"/>
        <v>10861.566401816119</v>
      </c>
      <c r="P62" s="222">
        <f t="shared" si="13"/>
        <v>9.2067751832994744E-5</v>
      </c>
      <c r="Q62" s="260">
        <v>10.050000000000001</v>
      </c>
      <c r="R62" s="260">
        <v>0.03</v>
      </c>
      <c r="S62" s="261">
        <v>306.7</v>
      </c>
      <c r="T62" s="223">
        <v>0.1857</v>
      </c>
      <c r="U62" s="222">
        <f t="shared" si="16"/>
        <v>2.2803700000000002E-7</v>
      </c>
      <c r="V62" s="224">
        <v>0.16300000000000001</v>
      </c>
      <c r="W62" s="224"/>
      <c r="X62" s="225">
        <f t="shared" si="17"/>
        <v>3.5576923076923075E-2</v>
      </c>
      <c r="Y62" s="273" t="s">
        <v>1001</v>
      </c>
    </row>
    <row r="63" spans="1:25" s="219" customFormat="1" ht="17">
      <c r="A63" s="220" t="s">
        <v>520</v>
      </c>
      <c r="B63" s="220" t="s">
        <v>532</v>
      </c>
      <c r="C63" s="226" t="s">
        <v>878</v>
      </c>
      <c r="D63" s="220" t="s">
        <v>186</v>
      </c>
      <c r="E63" s="227" t="s">
        <v>798</v>
      </c>
      <c r="F63" s="221">
        <v>9.1599999999999996E-14</v>
      </c>
      <c r="G63" s="222">
        <v>4.14E-8</v>
      </c>
      <c r="H63" s="222"/>
      <c r="I63" s="222"/>
      <c r="J63" s="222"/>
      <c r="K63" s="222">
        <v>1.0700000000000001E-10</v>
      </c>
      <c r="L63" s="222">
        <f t="shared" si="15"/>
        <v>1.9902000000000001E-11</v>
      </c>
      <c r="M63" s="222">
        <v>3.5900000000000004E-8</v>
      </c>
      <c r="N63" s="222">
        <f t="shared" si="11"/>
        <v>8.5607476635514012E-4</v>
      </c>
      <c r="O63" s="222">
        <f t="shared" si="12"/>
        <v>386.9158878504673</v>
      </c>
      <c r="P63" s="222">
        <f t="shared" si="13"/>
        <v>2.5845410628019326E-3</v>
      </c>
      <c r="Q63" s="222"/>
      <c r="R63" s="222"/>
      <c r="S63" s="262">
        <v>335.3</v>
      </c>
      <c r="T63" s="226">
        <v>0.186</v>
      </c>
      <c r="U63" s="222">
        <f t="shared" ref="U63:U72" si="20">F63/G63</f>
        <v>2.2125603864734299E-6</v>
      </c>
      <c r="V63" s="228">
        <v>1.58</v>
      </c>
      <c r="W63" s="224"/>
      <c r="X63" s="225"/>
      <c r="Y63" s="273" t="s">
        <v>1002</v>
      </c>
    </row>
    <row r="64" spans="1:25" s="219" customFormat="1" ht="17">
      <c r="A64" s="220" t="s">
        <v>520</v>
      </c>
      <c r="B64" s="220" t="s">
        <v>532</v>
      </c>
      <c r="C64" s="226" t="s">
        <v>879</v>
      </c>
      <c r="D64" s="220" t="s">
        <v>186</v>
      </c>
      <c r="E64" s="227" t="s">
        <v>955</v>
      </c>
      <c r="F64" s="221">
        <v>1.8300000000000002E-14</v>
      </c>
      <c r="G64" s="222">
        <v>3.5299999999999998E-8</v>
      </c>
      <c r="H64" s="222"/>
      <c r="I64" s="222"/>
      <c r="J64" s="222"/>
      <c r="K64" s="222">
        <v>1.79E-10</v>
      </c>
      <c r="L64" s="222">
        <f t="shared" si="15"/>
        <v>3.3831000000000003E-11</v>
      </c>
      <c r="M64" s="222">
        <v>5.54E-8</v>
      </c>
      <c r="N64" s="222">
        <f t="shared" si="11"/>
        <v>1.0223463687150838E-4</v>
      </c>
      <c r="O64" s="222">
        <f t="shared" si="12"/>
        <v>197.20670391061452</v>
      </c>
      <c r="P64" s="222">
        <f t="shared" si="13"/>
        <v>5.0708215297450426E-3</v>
      </c>
      <c r="Q64" s="222"/>
      <c r="R64" s="222"/>
      <c r="S64" s="262">
        <v>308.89999999999998</v>
      </c>
      <c r="T64" s="226">
        <v>0.189</v>
      </c>
      <c r="U64" s="222">
        <f t="shared" si="20"/>
        <v>5.1841359773371113E-7</v>
      </c>
      <c r="V64" s="228">
        <v>0.37</v>
      </c>
      <c r="W64" s="224"/>
      <c r="X64" s="225"/>
      <c r="Y64" s="273" t="s">
        <v>1002</v>
      </c>
    </row>
    <row r="65" spans="1:25" s="219" customFormat="1" ht="17">
      <c r="A65" s="220" t="s">
        <v>520</v>
      </c>
      <c r="B65" s="220" t="s">
        <v>532</v>
      </c>
      <c r="C65" s="226" t="s">
        <v>880</v>
      </c>
      <c r="D65" s="220" t="s">
        <v>186</v>
      </c>
      <c r="E65" s="227" t="s">
        <v>798</v>
      </c>
      <c r="F65" s="221">
        <v>6.2600000000000006E-14</v>
      </c>
      <c r="G65" s="222">
        <v>3.1500000000000004E-8</v>
      </c>
      <c r="H65" s="222"/>
      <c r="I65" s="222"/>
      <c r="J65" s="222"/>
      <c r="K65" s="222">
        <v>1.9500000000000002E-10</v>
      </c>
      <c r="L65" s="222">
        <f t="shared" si="15"/>
        <v>3.6660000000000006E-11</v>
      </c>
      <c r="M65" s="222">
        <v>6.4400000000000008E-8</v>
      </c>
      <c r="N65" s="222">
        <f t="shared" si="11"/>
        <v>3.21025641025641E-4</v>
      </c>
      <c r="O65" s="222">
        <f t="shared" si="12"/>
        <v>161.53846153846155</v>
      </c>
      <c r="P65" s="222">
        <f t="shared" si="13"/>
        <v>6.1904761904761907E-3</v>
      </c>
      <c r="Q65" s="222"/>
      <c r="R65" s="222"/>
      <c r="S65" s="262">
        <v>330.7</v>
      </c>
      <c r="T65" s="226">
        <v>0.188</v>
      </c>
      <c r="U65" s="222">
        <f t="shared" si="20"/>
        <v>1.9873015873015873E-6</v>
      </c>
      <c r="V65" s="228">
        <v>1.42</v>
      </c>
      <c r="W65" s="224"/>
      <c r="X65" s="225"/>
      <c r="Y65" s="273" t="s">
        <v>1002</v>
      </c>
    </row>
    <row r="66" spans="1:25" s="219" customFormat="1" ht="17">
      <c r="A66" s="220" t="s">
        <v>520</v>
      </c>
      <c r="B66" s="220" t="s">
        <v>532</v>
      </c>
      <c r="C66" s="226" t="s">
        <v>881</v>
      </c>
      <c r="D66" s="220" t="s">
        <v>186</v>
      </c>
      <c r="E66" s="227" t="s">
        <v>798</v>
      </c>
      <c r="F66" s="221">
        <v>3.85E-14</v>
      </c>
      <c r="G66" s="222">
        <v>2.62E-8</v>
      </c>
      <c r="H66" s="222"/>
      <c r="I66" s="222"/>
      <c r="J66" s="222"/>
      <c r="K66" s="222">
        <v>1.3900000000000001E-10</v>
      </c>
      <c r="L66" s="222">
        <f t="shared" si="15"/>
        <v>2.5715000000000002E-11</v>
      </c>
      <c r="M66" s="222">
        <v>4.3800000000000002E-8</v>
      </c>
      <c r="N66" s="222">
        <f t="shared" si="11"/>
        <v>2.7697841726618703E-4</v>
      </c>
      <c r="O66" s="222">
        <f t="shared" si="12"/>
        <v>188.48920863309351</v>
      </c>
      <c r="P66" s="222">
        <f t="shared" si="13"/>
        <v>5.3053435114503817E-3</v>
      </c>
      <c r="Q66" s="222"/>
      <c r="R66" s="222"/>
      <c r="S66" s="262">
        <v>316</v>
      </c>
      <c r="T66" s="226">
        <v>0.185</v>
      </c>
      <c r="U66" s="222">
        <f t="shared" si="20"/>
        <v>1.4694656488549618E-6</v>
      </c>
      <c r="V66" s="228">
        <v>1.05</v>
      </c>
      <c r="W66" s="224"/>
      <c r="X66" s="225"/>
      <c r="Y66" s="273" t="s">
        <v>1002</v>
      </c>
    </row>
    <row r="67" spans="1:25" s="219" customFormat="1" ht="17">
      <c r="A67" s="220" t="s">
        <v>520</v>
      </c>
      <c r="B67" s="220" t="s">
        <v>532</v>
      </c>
      <c r="C67" s="226" t="s">
        <v>882</v>
      </c>
      <c r="D67" s="220" t="s">
        <v>186</v>
      </c>
      <c r="E67" s="227" t="s">
        <v>955</v>
      </c>
      <c r="F67" s="221">
        <v>1.2670000000000001E-13</v>
      </c>
      <c r="G67" s="222">
        <v>1.646E-7</v>
      </c>
      <c r="H67" s="222"/>
      <c r="I67" s="222"/>
      <c r="J67" s="222"/>
      <c r="K67" s="222">
        <v>2.5300000000000001E-10</v>
      </c>
      <c r="L67" s="222">
        <f t="shared" si="15"/>
        <v>4.7564000000000004E-11</v>
      </c>
      <c r="M67" s="222">
        <v>8.5300000000000003E-8</v>
      </c>
      <c r="N67" s="222">
        <f t="shared" si="11"/>
        <v>5.0079051383399215E-4</v>
      </c>
      <c r="O67" s="222">
        <f t="shared" si="12"/>
        <v>650.59288537549412</v>
      </c>
      <c r="P67" s="222">
        <f t="shared" si="13"/>
        <v>1.5370595382746051E-3</v>
      </c>
      <c r="Q67" s="222"/>
      <c r="R67" s="222"/>
      <c r="S67" s="262">
        <v>336.7</v>
      </c>
      <c r="T67" s="226">
        <v>0.188</v>
      </c>
      <c r="U67" s="222">
        <f t="shared" si="20"/>
        <v>7.697448359659781E-7</v>
      </c>
      <c r="V67" s="228">
        <v>0.55000000000000004</v>
      </c>
      <c r="W67" s="224"/>
      <c r="X67" s="225"/>
      <c r="Y67" s="273" t="s">
        <v>1002</v>
      </c>
    </row>
    <row r="68" spans="1:25" s="219" customFormat="1" ht="17">
      <c r="A68" s="220" t="s">
        <v>520</v>
      </c>
      <c r="B68" s="220" t="s">
        <v>532</v>
      </c>
      <c r="C68" s="226" t="s">
        <v>883</v>
      </c>
      <c r="D68" s="220" t="s">
        <v>186</v>
      </c>
      <c r="E68" s="227" t="s">
        <v>419</v>
      </c>
      <c r="F68" s="221">
        <v>8.23E-14</v>
      </c>
      <c r="G68" s="222">
        <v>2.4300000000000003E-8</v>
      </c>
      <c r="H68" s="222"/>
      <c r="I68" s="222"/>
      <c r="J68" s="222"/>
      <c r="K68" s="222">
        <v>1.1800000000000001E-10</v>
      </c>
      <c r="L68" s="222">
        <f t="shared" si="15"/>
        <v>2.2066000000000002E-11</v>
      </c>
      <c r="M68" s="222">
        <v>3.8799999999999997E-8</v>
      </c>
      <c r="N68" s="222">
        <f t="shared" si="11"/>
        <v>6.9745762711864408E-4</v>
      </c>
      <c r="O68" s="222">
        <f t="shared" si="12"/>
        <v>205.93220338983051</v>
      </c>
      <c r="P68" s="222">
        <f t="shared" si="13"/>
        <v>4.8559670781892997E-3</v>
      </c>
      <c r="Q68" s="222"/>
      <c r="R68" s="222"/>
      <c r="S68" s="262">
        <v>327.60000000000002</v>
      </c>
      <c r="T68" s="226">
        <v>0.187</v>
      </c>
      <c r="U68" s="222">
        <f t="shared" si="20"/>
        <v>3.3868312757201643E-6</v>
      </c>
      <c r="V68" s="228">
        <v>2.42</v>
      </c>
      <c r="W68" s="224"/>
      <c r="X68" s="225"/>
      <c r="Y68" s="273" t="s">
        <v>1002</v>
      </c>
    </row>
    <row r="69" spans="1:25" s="219" customFormat="1" ht="17">
      <c r="A69" s="220" t="s">
        <v>520</v>
      </c>
      <c r="B69" s="220" t="s">
        <v>532</v>
      </c>
      <c r="C69" s="226" t="s">
        <v>884</v>
      </c>
      <c r="D69" s="220" t="s">
        <v>186</v>
      </c>
      <c r="E69" s="227" t="s">
        <v>955</v>
      </c>
      <c r="F69" s="221">
        <v>6.5599999999999993E-14</v>
      </c>
      <c r="G69" s="222">
        <v>1.041E-7</v>
      </c>
      <c r="H69" s="222"/>
      <c r="I69" s="222"/>
      <c r="J69" s="222"/>
      <c r="K69" s="222">
        <v>3.9900000000000007E-10</v>
      </c>
      <c r="L69" s="222">
        <f t="shared" si="15"/>
        <v>7.4613000000000014E-11</v>
      </c>
      <c r="M69" s="222">
        <v>1.2890000000000002E-7</v>
      </c>
      <c r="N69" s="222">
        <f t="shared" ref="N69:N100" si="21">F69/K69</f>
        <v>1.6441102756892226E-4</v>
      </c>
      <c r="O69" s="222">
        <f t="shared" ref="O69:O100" si="22">G69/K69</f>
        <v>260.90225563909769</v>
      </c>
      <c r="P69" s="222">
        <f t="shared" ref="P69:P100" si="23">K69/G69</f>
        <v>3.8328530259366003E-3</v>
      </c>
      <c r="Q69" s="222"/>
      <c r="R69" s="222"/>
      <c r="S69" s="262">
        <v>322.8</v>
      </c>
      <c r="T69" s="226">
        <v>0.187</v>
      </c>
      <c r="U69" s="222">
        <f t="shared" si="20"/>
        <v>6.3016330451488951E-7</v>
      </c>
      <c r="V69" s="228">
        <v>0.45</v>
      </c>
      <c r="W69" s="224"/>
      <c r="X69" s="225"/>
      <c r="Y69" s="273" t="s">
        <v>1002</v>
      </c>
    </row>
    <row r="70" spans="1:25" s="219" customFormat="1" ht="17">
      <c r="A70" s="220" t="s">
        <v>520</v>
      </c>
      <c r="B70" s="220" t="s">
        <v>532</v>
      </c>
      <c r="C70" s="226" t="s">
        <v>885</v>
      </c>
      <c r="D70" s="220" t="s">
        <v>186</v>
      </c>
      <c r="E70" s="227" t="s">
        <v>792</v>
      </c>
      <c r="F70" s="221">
        <v>1.9130000000000003E-13</v>
      </c>
      <c r="G70" s="222">
        <v>5.8900000000000005E-8</v>
      </c>
      <c r="H70" s="222"/>
      <c r="I70" s="222"/>
      <c r="J70" s="222"/>
      <c r="K70" s="222">
        <v>7.2900000000000007E-10</v>
      </c>
      <c r="L70" s="222">
        <f t="shared" si="15"/>
        <v>1.3778100000000002E-10</v>
      </c>
      <c r="M70" s="222">
        <v>2.3880000000000005E-7</v>
      </c>
      <c r="N70" s="222">
        <f t="shared" si="21"/>
        <v>2.6241426611796982E-4</v>
      </c>
      <c r="O70" s="222">
        <f t="shared" si="22"/>
        <v>80.795610425240056</v>
      </c>
      <c r="P70" s="222">
        <f t="shared" si="23"/>
        <v>1.2376910016977929E-2</v>
      </c>
      <c r="Q70" s="222"/>
      <c r="R70" s="222"/>
      <c r="S70" s="262">
        <v>327.39999999999998</v>
      </c>
      <c r="T70" s="226">
        <v>0.189</v>
      </c>
      <c r="U70" s="222">
        <f t="shared" si="20"/>
        <v>3.2478777589134127E-6</v>
      </c>
      <c r="V70" s="228">
        <v>2.3199999999999998</v>
      </c>
      <c r="W70" s="224"/>
      <c r="X70" s="225"/>
      <c r="Y70" s="273" t="s">
        <v>1002</v>
      </c>
    </row>
    <row r="71" spans="1:25" s="219" customFormat="1" ht="17">
      <c r="A71" s="220" t="s">
        <v>520</v>
      </c>
      <c r="B71" s="220" t="s">
        <v>532</v>
      </c>
      <c r="C71" s="226" t="s">
        <v>886</v>
      </c>
      <c r="D71" s="220" t="s">
        <v>186</v>
      </c>
      <c r="E71" s="227" t="s">
        <v>409</v>
      </c>
      <c r="F71" s="221">
        <v>9.4500000000000001E-14</v>
      </c>
      <c r="G71" s="222">
        <v>5.1929999999999995E-7</v>
      </c>
      <c r="H71" s="222"/>
      <c r="I71" s="222"/>
      <c r="J71" s="222"/>
      <c r="K71" s="222">
        <v>6.7600000000000004E-10</v>
      </c>
      <c r="L71" s="222">
        <f t="shared" si="15"/>
        <v>1.2708800000000001E-10</v>
      </c>
      <c r="M71" s="222">
        <v>2.1410000000000002E-7</v>
      </c>
      <c r="N71" s="222">
        <f t="shared" si="21"/>
        <v>1.3979289940828401E-4</v>
      </c>
      <c r="O71" s="222">
        <f t="shared" si="22"/>
        <v>768.1952662721892</v>
      </c>
      <c r="P71" s="222">
        <f t="shared" si="23"/>
        <v>1.3017523589447335E-3</v>
      </c>
      <c r="Q71" s="222"/>
      <c r="R71" s="222"/>
      <c r="S71" s="262">
        <v>316.8</v>
      </c>
      <c r="T71" s="226">
        <v>0.188</v>
      </c>
      <c r="U71" s="222">
        <f t="shared" si="20"/>
        <v>1.8197573656845756E-7</v>
      </c>
      <c r="V71" s="228">
        <v>0.13</v>
      </c>
      <c r="W71" s="224"/>
      <c r="X71" s="225"/>
      <c r="Y71" s="273" t="s">
        <v>1002</v>
      </c>
    </row>
    <row r="72" spans="1:25" s="219" customFormat="1" ht="17">
      <c r="A72" s="220" t="s">
        <v>520</v>
      </c>
      <c r="B72" s="220" t="s">
        <v>532</v>
      </c>
      <c r="C72" s="226" t="s">
        <v>887</v>
      </c>
      <c r="D72" s="220" t="s">
        <v>186</v>
      </c>
      <c r="E72" s="227" t="s">
        <v>409</v>
      </c>
      <c r="F72" s="221">
        <v>3.4E-14</v>
      </c>
      <c r="G72" s="222">
        <v>1.3480000000000002E-7</v>
      </c>
      <c r="H72" s="222"/>
      <c r="I72" s="222"/>
      <c r="J72" s="222"/>
      <c r="K72" s="222">
        <v>1.2300000000000001E-10</v>
      </c>
      <c r="L72" s="222">
        <f t="shared" si="15"/>
        <v>2.2878000000000002E-11</v>
      </c>
      <c r="M72" s="222">
        <v>3.84E-8</v>
      </c>
      <c r="N72" s="222">
        <f t="shared" si="21"/>
        <v>2.7642276422764223E-4</v>
      </c>
      <c r="O72" s="222">
        <f t="shared" si="22"/>
        <v>1095.9349593495936</v>
      </c>
      <c r="P72" s="222">
        <f t="shared" si="23"/>
        <v>9.1246290801186942E-4</v>
      </c>
      <c r="Q72" s="222"/>
      <c r="R72" s="222"/>
      <c r="S72" s="262">
        <v>311.5</v>
      </c>
      <c r="T72" s="226">
        <v>0.186</v>
      </c>
      <c r="U72" s="222">
        <f t="shared" si="20"/>
        <v>2.5222551928783379E-7</v>
      </c>
      <c r="V72" s="228">
        <v>0.18</v>
      </c>
      <c r="W72" s="224"/>
      <c r="X72" s="225"/>
      <c r="Y72" s="273" t="s">
        <v>1002</v>
      </c>
    </row>
    <row r="73" spans="1:25" ht="17">
      <c r="A73" s="220" t="s">
        <v>520</v>
      </c>
      <c r="B73" s="220" t="s">
        <v>533</v>
      </c>
      <c r="C73" s="226" t="s">
        <v>888</v>
      </c>
      <c r="D73" s="226" t="s">
        <v>336</v>
      </c>
      <c r="E73" s="220"/>
      <c r="F73" s="221">
        <v>3.4E-14</v>
      </c>
      <c r="G73" s="222">
        <v>1.6770000000000002E-6</v>
      </c>
      <c r="H73" s="226">
        <v>0.41899999999999998</v>
      </c>
      <c r="I73" s="226">
        <v>1.31E-3</v>
      </c>
      <c r="J73" s="226">
        <v>4.2500000000000003E-2</v>
      </c>
      <c r="K73" s="222">
        <v>5.7699999999999997E-10</v>
      </c>
      <c r="L73" s="222">
        <v>1.1000000000000001E-10</v>
      </c>
      <c r="M73" s="222">
        <v>7.5200000000000006E-7</v>
      </c>
      <c r="N73" s="222">
        <f t="shared" si="21"/>
        <v>5.8925476603119589E-5</v>
      </c>
      <c r="O73" s="222">
        <f t="shared" si="22"/>
        <v>2906.4124783362222</v>
      </c>
      <c r="P73" s="222">
        <f t="shared" si="23"/>
        <v>3.4406678592725098E-4</v>
      </c>
      <c r="Q73" s="222"/>
      <c r="R73" s="222"/>
      <c r="S73" s="262">
        <v>1302.4000000000001</v>
      </c>
      <c r="T73" s="226">
        <v>0.19011</v>
      </c>
      <c r="U73" s="222">
        <v>2.0599999999999999E-8</v>
      </c>
      <c r="V73" s="229">
        <f>U73/0.000001399</f>
        <v>1.4724803431022157E-2</v>
      </c>
      <c r="W73" s="224"/>
      <c r="X73" s="225">
        <f>H73/G73</f>
        <v>249850.92426952888</v>
      </c>
      <c r="Y73" s="273" t="s">
        <v>1003</v>
      </c>
    </row>
    <row r="74" spans="1:25" ht="17">
      <c r="A74" s="220" t="s">
        <v>520</v>
      </c>
      <c r="B74" s="220" t="s">
        <v>533</v>
      </c>
      <c r="C74" s="226" t="s">
        <v>889</v>
      </c>
      <c r="D74" s="226" t="s">
        <v>336</v>
      </c>
      <c r="E74" s="220"/>
      <c r="F74" s="221">
        <v>4.0000000000000006E-14</v>
      </c>
      <c r="G74" s="222">
        <v>3.067E-6</v>
      </c>
      <c r="H74" s="226">
        <v>0.35</v>
      </c>
      <c r="I74" s="226">
        <v>1.15E-3</v>
      </c>
      <c r="J74" s="226">
        <v>3.5900000000000001E-2</v>
      </c>
      <c r="K74" s="222">
        <v>5.6100000000000013E-10</v>
      </c>
      <c r="L74" s="222">
        <v>1.0600000000000001E-10</v>
      </c>
      <c r="M74" s="222">
        <v>1.1150000000000001E-6</v>
      </c>
      <c r="N74" s="222">
        <f t="shared" si="21"/>
        <v>7.1301247771836008E-5</v>
      </c>
      <c r="O74" s="222">
        <f t="shared" si="22"/>
        <v>5467.0231729055249</v>
      </c>
      <c r="P74" s="222">
        <f t="shared" si="23"/>
        <v>1.8291490055428761E-4</v>
      </c>
      <c r="Q74" s="222"/>
      <c r="R74" s="222"/>
      <c r="S74" s="262">
        <v>1990</v>
      </c>
      <c r="T74" s="226">
        <v>0.18962000000000001</v>
      </c>
      <c r="U74" s="222">
        <v>1.3199999999999999E-8</v>
      </c>
      <c r="V74" s="229">
        <f t="shared" ref="V74:V76" si="24">U74/0.000001399</f>
        <v>9.4353109363831296E-3</v>
      </c>
      <c r="W74" s="224"/>
      <c r="X74" s="225">
        <f>H74/G74</f>
        <v>114118.03064884251</v>
      </c>
      <c r="Y74" s="273" t="s">
        <v>1003</v>
      </c>
    </row>
    <row r="75" spans="1:25" ht="17">
      <c r="A75" s="220" t="s">
        <v>520</v>
      </c>
      <c r="B75" s="220" t="s">
        <v>534</v>
      </c>
      <c r="C75" s="226" t="s">
        <v>890</v>
      </c>
      <c r="D75" s="226" t="s">
        <v>336</v>
      </c>
      <c r="E75" s="220"/>
      <c r="F75" s="221">
        <v>1.1600000000000001E-13</v>
      </c>
      <c r="G75" s="222">
        <v>1.2032000000000001E-5</v>
      </c>
      <c r="H75" s="226">
        <v>0.40500000000000003</v>
      </c>
      <c r="I75" s="226">
        <v>1.6800000000000001E-3</v>
      </c>
      <c r="J75" s="226">
        <v>4.1300000000000003E-2</v>
      </c>
      <c r="K75" s="222">
        <v>5.8099999999999996E-10</v>
      </c>
      <c r="L75" s="222">
        <v>1.1200000000000001E-10</v>
      </c>
      <c r="M75" s="222">
        <v>2.5770000000000001E-6</v>
      </c>
      <c r="N75" s="222">
        <f t="shared" si="21"/>
        <v>1.9965576592082619E-4</v>
      </c>
      <c r="O75" s="222">
        <f t="shared" si="22"/>
        <v>20709.122203098112</v>
      </c>
      <c r="P75" s="222">
        <f t="shared" si="23"/>
        <v>4.8287898936170205E-5</v>
      </c>
      <c r="Q75" s="222"/>
      <c r="R75" s="222"/>
      <c r="S75" s="262">
        <v>4433.6000000000004</v>
      </c>
      <c r="T75" s="226">
        <v>0.19270000000000001</v>
      </c>
      <c r="U75" s="222">
        <v>9.5999999999999983E-9</v>
      </c>
      <c r="V75" s="229">
        <f t="shared" si="24"/>
        <v>6.8620443173695485E-3</v>
      </c>
      <c r="W75" s="224"/>
      <c r="X75" s="225">
        <f>H75/G75</f>
        <v>33660.23936170213</v>
      </c>
      <c r="Y75" s="273" t="s">
        <v>1003</v>
      </c>
    </row>
    <row r="76" spans="1:25" ht="17">
      <c r="A76" s="220" t="s">
        <v>520</v>
      </c>
      <c r="B76" s="220" t="s">
        <v>534</v>
      </c>
      <c r="C76" s="226" t="s">
        <v>891</v>
      </c>
      <c r="D76" s="226" t="s">
        <v>336</v>
      </c>
      <c r="E76" s="220"/>
      <c r="F76" s="221">
        <v>1.6600000000000002E-13</v>
      </c>
      <c r="G76" s="222">
        <v>1.4970000000000001E-5</v>
      </c>
      <c r="H76" s="226">
        <v>0.95099999999999996</v>
      </c>
      <c r="I76" s="226">
        <v>3.3E-3</v>
      </c>
      <c r="J76" s="226">
        <v>9.6600000000000005E-2</v>
      </c>
      <c r="K76" s="222">
        <v>1.2450000000000001E-9</v>
      </c>
      <c r="L76" s="222">
        <v>2.3700000000000001E-10</v>
      </c>
      <c r="M76" s="222">
        <v>3.1280000000000004E-6</v>
      </c>
      <c r="N76" s="222">
        <f t="shared" si="21"/>
        <v>1.3333333333333334E-4</v>
      </c>
      <c r="O76" s="222">
        <f t="shared" si="22"/>
        <v>12024.096385542167</v>
      </c>
      <c r="P76" s="222">
        <f t="shared" si="23"/>
        <v>8.3166332665330663E-5</v>
      </c>
      <c r="Q76" s="222"/>
      <c r="R76" s="222"/>
      <c r="S76" s="262">
        <v>2511.6</v>
      </c>
      <c r="T76" s="226">
        <v>0.19011</v>
      </c>
      <c r="U76" s="222">
        <v>1.11E-8</v>
      </c>
      <c r="V76" s="229">
        <f t="shared" si="24"/>
        <v>7.9342387419585412E-3</v>
      </c>
      <c r="W76" s="224"/>
      <c r="X76" s="225">
        <f>H76/G76</f>
        <v>63527.054108216427</v>
      </c>
      <c r="Y76" s="273" t="s">
        <v>1003</v>
      </c>
    </row>
    <row r="77" spans="1:25" ht="17">
      <c r="A77" s="220" t="s">
        <v>520</v>
      </c>
      <c r="B77" s="220" t="s">
        <v>535</v>
      </c>
      <c r="C77" s="220" t="s">
        <v>536</v>
      </c>
      <c r="D77" s="226" t="s">
        <v>336</v>
      </c>
      <c r="E77" s="220"/>
      <c r="F77" s="230">
        <v>1.1300000000000001E-11</v>
      </c>
      <c r="G77" s="222">
        <v>5.434E-6</v>
      </c>
      <c r="H77" s="222"/>
      <c r="I77" s="222"/>
      <c r="J77" s="222"/>
      <c r="K77" s="222">
        <v>1.2450000000000001E-9</v>
      </c>
      <c r="L77" s="222"/>
      <c r="M77" s="222">
        <v>1.35E-6</v>
      </c>
      <c r="N77" s="222">
        <f t="shared" si="21"/>
        <v>9.0763052208835335E-3</v>
      </c>
      <c r="O77" s="222">
        <f t="shared" si="22"/>
        <v>4364.658634538152</v>
      </c>
      <c r="P77" s="222">
        <f t="shared" si="23"/>
        <v>2.2911299227088702E-4</v>
      </c>
      <c r="Q77" s="222"/>
      <c r="R77" s="222"/>
      <c r="S77" s="261">
        <v>5393</v>
      </c>
      <c r="T77" s="223"/>
      <c r="U77" s="222">
        <f t="shared" ref="U77:U91" si="25">F77/G77</f>
        <v>2.0794994479205007E-6</v>
      </c>
      <c r="V77" s="224">
        <v>1.5</v>
      </c>
      <c r="W77" s="224"/>
      <c r="X77" s="225"/>
      <c r="Y77" s="273" t="s">
        <v>1004</v>
      </c>
    </row>
    <row r="78" spans="1:25" ht="17">
      <c r="A78" s="220" t="s">
        <v>520</v>
      </c>
      <c r="B78" s="220" t="s">
        <v>535</v>
      </c>
      <c r="C78" s="220" t="s">
        <v>537</v>
      </c>
      <c r="D78" s="226" t="s">
        <v>336</v>
      </c>
      <c r="E78" s="220"/>
      <c r="F78" s="230">
        <v>7.5E-12</v>
      </c>
      <c r="G78" s="222">
        <v>3.8929999999999998E-6</v>
      </c>
      <c r="H78" s="222"/>
      <c r="I78" s="222"/>
      <c r="J78" s="222"/>
      <c r="K78" s="222">
        <v>1.2450000000000001E-9</v>
      </c>
      <c r="L78" s="222"/>
      <c r="M78" s="222">
        <v>7.8900000000000009E-7</v>
      </c>
      <c r="N78" s="222">
        <f t="shared" si="21"/>
        <v>6.0240963855421681E-3</v>
      </c>
      <c r="O78" s="222">
        <f t="shared" si="22"/>
        <v>3126.9076305220879</v>
      </c>
      <c r="P78" s="222">
        <f t="shared" si="23"/>
        <v>3.1980477780631911E-4</v>
      </c>
      <c r="Q78" s="222"/>
      <c r="R78" s="222"/>
      <c r="S78" s="261">
        <v>5262</v>
      </c>
      <c r="T78" s="223"/>
      <c r="U78" s="222">
        <f t="shared" si="25"/>
        <v>1.9265348060621628E-6</v>
      </c>
      <c r="V78" s="224">
        <v>1.4</v>
      </c>
      <c r="W78" s="224"/>
      <c r="X78" s="225"/>
      <c r="Y78" s="273" t="s">
        <v>1004</v>
      </c>
    </row>
    <row r="79" spans="1:25" ht="17">
      <c r="A79" s="220" t="s">
        <v>520</v>
      </c>
      <c r="B79" s="220" t="s">
        <v>535</v>
      </c>
      <c r="C79" s="220" t="s">
        <v>538</v>
      </c>
      <c r="D79" s="226" t="s">
        <v>336</v>
      </c>
      <c r="E79" s="220"/>
      <c r="F79" s="230">
        <v>2.8999999999999998E-12</v>
      </c>
      <c r="G79" s="222">
        <v>1.573E-6</v>
      </c>
      <c r="H79" s="222"/>
      <c r="I79" s="222"/>
      <c r="J79" s="222"/>
      <c r="K79" s="222">
        <v>1.2450000000000001E-9</v>
      </c>
      <c r="L79" s="222"/>
      <c r="M79" s="222">
        <v>2.2670000000000001E-6</v>
      </c>
      <c r="N79" s="222">
        <f t="shared" si="21"/>
        <v>2.3293172690763047E-3</v>
      </c>
      <c r="O79" s="222">
        <f t="shared" si="22"/>
        <v>1263.4538152610439</v>
      </c>
      <c r="P79" s="222">
        <f t="shared" si="23"/>
        <v>7.9148124602670066E-4</v>
      </c>
      <c r="Q79" s="222"/>
      <c r="R79" s="222"/>
      <c r="S79" s="261">
        <v>4417</v>
      </c>
      <c r="T79" s="223"/>
      <c r="U79" s="222">
        <f t="shared" si="25"/>
        <v>1.8436109345200252E-6</v>
      </c>
      <c r="V79" s="224">
        <v>1.3</v>
      </c>
      <c r="W79" s="224"/>
      <c r="X79" s="225"/>
      <c r="Y79" s="273" t="s">
        <v>1004</v>
      </c>
    </row>
    <row r="80" spans="1:25" ht="17">
      <c r="A80" s="220" t="s">
        <v>520</v>
      </c>
      <c r="B80" s="220" t="s">
        <v>535</v>
      </c>
      <c r="C80" s="220" t="s">
        <v>539</v>
      </c>
      <c r="D80" s="226" t="s">
        <v>336</v>
      </c>
      <c r="E80" s="220"/>
      <c r="F80" s="230">
        <v>1.6500000000000001E-11</v>
      </c>
      <c r="G80" s="222">
        <v>7.5980000000000008E-6</v>
      </c>
      <c r="H80" s="222"/>
      <c r="I80" s="222"/>
      <c r="J80" s="222"/>
      <c r="K80" s="222">
        <v>1.2450000000000001E-9</v>
      </c>
      <c r="L80" s="222"/>
      <c r="M80" s="222">
        <v>7.5670000000000006E-6</v>
      </c>
      <c r="N80" s="222">
        <f t="shared" si="21"/>
        <v>1.3253012048192771E-2</v>
      </c>
      <c r="O80" s="222">
        <f t="shared" si="22"/>
        <v>6102.8112449799191</v>
      </c>
      <c r="P80" s="222">
        <f t="shared" si="23"/>
        <v>1.6385891023953673E-4</v>
      </c>
      <c r="Q80" s="222"/>
      <c r="R80" s="222"/>
      <c r="S80" s="261">
        <v>4928</v>
      </c>
      <c r="T80" s="223"/>
      <c r="U80" s="222">
        <f t="shared" si="25"/>
        <v>2.1716241116083179E-6</v>
      </c>
      <c r="V80" s="224">
        <v>1.5</v>
      </c>
      <c r="W80" s="224"/>
      <c r="X80" s="225"/>
      <c r="Y80" s="273" t="s">
        <v>1004</v>
      </c>
    </row>
    <row r="81" spans="1:25" ht="17">
      <c r="A81" s="220" t="s">
        <v>520</v>
      </c>
      <c r="B81" s="220" t="s">
        <v>540</v>
      </c>
      <c r="C81" s="220" t="s">
        <v>541</v>
      </c>
      <c r="D81" s="226" t="s">
        <v>336</v>
      </c>
      <c r="E81" s="220"/>
      <c r="F81" s="230">
        <v>1.9E-12</v>
      </c>
      <c r="G81" s="222">
        <v>1.187E-6</v>
      </c>
      <c r="H81" s="222"/>
      <c r="I81" s="222"/>
      <c r="J81" s="222"/>
      <c r="K81" s="222">
        <v>1.2450000000000001E-9</v>
      </c>
      <c r="L81" s="222"/>
      <c r="M81" s="222">
        <v>4.2800000000000005E-6</v>
      </c>
      <c r="N81" s="222">
        <f t="shared" si="21"/>
        <v>1.5261044176706825E-3</v>
      </c>
      <c r="O81" s="222">
        <f t="shared" si="22"/>
        <v>953.41365461847386</v>
      </c>
      <c r="P81" s="222">
        <f t="shared" si="23"/>
        <v>1.0488626790227465E-3</v>
      </c>
      <c r="Q81" s="222"/>
      <c r="R81" s="222"/>
      <c r="S81" s="261">
        <v>6197</v>
      </c>
      <c r="T81" s="223"/>
      <c r="U81" s="222">
        <f t="shared" si="25"/>
        <v>1.6006739679865205E-6</v>
      </c>
      <c r="V81" s="224">
        <v>1.1000000000000001</v>
      </c>
      <c r="W81" s="224"/>
      <c r="X81" s="225"/>
      <c r="Y81" s="273" t="s">
        <v>1004</v>
      </c>
    </row>
    <row r="82" spans="1:25" ht="17">
      <c r="A82" s="220" t="s">
        <v>520</v>
      </c>
      <c r="B82" s="220" t="s">
        <v>540</v>
      </c>
      <c r="C82" s="220" t="s">
        <v>542</v>
      </c>
      <c r="D82" s="226" t="s">
        <v>336</v>
      </c>
      <c r="E82" s="220"/>
      <c r="F82" s="230">
        <v>3.2999999999999997E-12</v>
      </c>
      <c r="G82" s="222">
        <v>1.9660000000000003E-6</v>
      </c>
      <c r="H82" s="222"/>
      <c r="I82" s="222"/>
      <c r="J82" s="222"/>
      <c r="K82" s="222">
        <v>1.2450000000000001E-9</v>
      </c>
      <c r="L82" s="222"/>
      <c r="M82" s="222">
        <v>7.5170000000000002E-6</v>
      </c>
      <c r="N82" s="222">
        <f t="shared" si="21"/>
        <v>2.6506024096385537E-3</v>
      </c>
      <c r="O82" s="222">
        <f t="shared" si="22"/>
        <v>1579.1164658634539</v>
      </c>
      <c r="P82" s="222">
        <f t="shared" si="23"/>
        <v>6.3326551373346889E-4</v>
      </c>
      <c r="Q82" s="222"/>
      <c r="R82" s="222"/>
      <c r="S82" s="261">
        <v>6201</v>
      </c>
      <c r="T82" s="223"/>
      <c r="U82" s="222">
        <f t="shared" si="25"/>
        <v>1.6785350966429293E-6</v>
      </c>
      <c r="V82" s="224">
        <v>1.2</v>
      </c>
      <c r="W82" s="224"/>
      <c r="X82" s="225"/>
      <c r="Y82" s="273" t="s">
        <v>1004</v>
      </c>
    </row>
    <row r="83" spans="1:25" ht="17">
      <c r="A83" s="220" t="s">
        <v>520</v>
      </c>
      <c r="B83" s="220" t="s">
        <v>540</v>
      </c>
      <c r="C83" s="220" t="s">
        <v>543</v>
      </c>
      <c r="D83" s="226" t="s">
        <v>336</v>
      </c>
      <c r="E83" s="220"/>
      <c r="F83" s="230">
        <v>6.5999999999999993E-12</v>
      </c>
      <c r="G83" s="222">
        <v>3.9550000000000002E-6</v>
      </c>
      <c r="H83" s="222"/>
      <c r="I83" s="222"/>
      <c r="J83" s="222"/>
      <c r="K83" s="222">
        <v>1.2450000000000001E-9</v>
      </c>
      <c r="L83" s="222"/>
      <c r="M83" s="222">
        <v>8.9150000000000002E-6</v>
      </c>
      <c r="N83" s="222">
        <f t="shared" si="21"/>
        <v>5.3012048192771074E-3</v>
      </c>
      <c r="O83" s="222">
        <f t="shared" si="22"/>
        <v>3176.7068273092368</v>
      </c>
      <c r="P83" s="222">
        <f t="shared" si="23"/>
        <v>3.1479140328697855E-4</v>
      </c>
      <c r="Q83" s="222"/>
      <c r="R83" s="222"/>
      <c r="S83" s="261">
        <v>4791</v>
      </c>
      <c r="T83" s="223"/>
      <c r="U83" s="222">
        <f t="shared" si="25"/>
        <v>1.6687737041719341E-6</v>
      </c>
      <c r="V83" s="224">
        <v>1.2</v>
      </c>
      <c r="W83" s="224"/>
      <c r="X83" s="225"/>
      <c r="Y83" s="273" t="s">
        <v>1004</v>
      </c>
    </row>
    <row r="84" spans="1:25" ht="17">
      <c r="A84" s="220" t="s">
        <v>520</v>
      </c>
      <c r="B84" s="220" t="s">
        <v>544</v>
      </c>
      <c r="C84" s="220" t="s">
        <v>545</v>
      </c>
      <c r="D84" s="226" t="s">
        <v>336</v>
      </c>
      <c r="E84" s="220"/>
      <c r="F84" s="230">
        <v>8.0999999999999998E-12</v>
      </c>
      <c r="G84" s="222">
        <v>2.3150000000000003E-6</v>
      </c>
      <c r="H84" s="222"/>
      <c r="I84" s="222"/>
      <c r="J84" s="222"/>
      <c r="K84" s="222">
        <v>1.2450000000000001E-9</v>
      </c>
      <c r="L84" s="222"/>
      <c r="M84" s="222">
        <v>9.134000000000001E-6</v>
      </c>
      <c r="N84" s="222">
        <f t="shared" si="21"/>
        <v>6.5060240963855411E-3</v>
      </c>
      <c r="O84" s="222">
        <f t="shared" si="22"/>
        <v>1859.437751004016</v>
      </c>
      <c r="P84" s="222">
        <f t="shared" si="23"/>
        <v>5.3779697624190069E-4</v>
      </c>
      <c r="Q84" s="222"/>
      <c r="R84" s="222"/>
      <c r="S84" s="261">
        <v>9805</v>
      </c>
      <c r="T84" s="223"/>
      <c r="U84" s="222">
        <f t="shared" si="25"/>
        <v>3.498920086393088E-6</v>
      </c>
      <c r="V84" s="224">
        <v>2.5</v>
      </c>
      <c r="W84" s="224"/>
      <c r="X84" s="225"/>
      <c r="Y84" s="273" t="s">
        <v>1004</v>
      </c>
    </row>
    <row r="85" spans="1:25" ht="17">
      <c r="A85" s="220" t="s">
        <v>520</v>
      </c>
      <c r="B85" s="220" t="s">
        <v>544</v>
      </c>
      <c r="C85" s="220" t="s">
        <v>546</v>
      </c>
      <c r="D85" s="226" t="s">
        <v>336</v>
      </c>
      <c r="E85" s="220"/>
      <c r="F85" s="230">
        <v>5.2000000000000005E-12</v>
      </c>
      <c r="G85" s="222">
        <v>1.6390000000000001E-6</v>
      </c>
      <c r="H85" s="222"/>
      <c r="I85" s="222"/>
      <c r="J85" s="222"/>
      <c r="K85" s="222">
        <v>1.2450000000000001E-9</v>
      </c>
      <c r="L85" s="222"/>
      <c r="M85" s="222">
        <v>1.0440000000000001E-6</v>
      </c>
      <c r="N85" s="222">
        <f t="shared" si="21"/>
        <v>4.1767068273092373E-3</v>
      </c>
      <c r="O85" s="222">
        <f t="shared" si="22"/>
        <v>1316.4658634538152</v>
      </c>
      <c r="P85" s="222">
        <f t="shared" si="23"/>
        <v>7.5960951799877979E-4</v>
      </c>
      <c r="Q85" s="222"/>
      <c r="R85" s="222"/>
      <c r="S85" s="261">
        <v>6230</v>
      </c>
      <c r="T85" s="223"/>
      <c r="U85" s="222">
        <f t="shared" si="25"/>
        <v>3.1726662599145819E-6</v>
      </c>
      <c r="V85" s="224">
        <v>2.2999999999999998</v>
      </c>
      <c r="W85" s="224"/>
      <c r="X85" s="225"/>
      <c r="Y85" s="273" t="s">
        <v>1004</v>
      </c>
    </row>
    <row r="86" spans="1:25" ht="17">
      <c r="A86" s="220" t="s">
        <v>520</v>
      </c>
      <c r="B86" s="220" t="s">
        <v>547</v>
      </c>
      <c r="C86" s="220" t="s">
        <v>548</v>
      </c>
      <c r="D86" s="226" t="s">
        <v>336</v>
      </c>
      <c r="E86" s="220"/>
      <c r="F86" s="230">
        <v>1.8E-12</v>
      </c>
      <c r="G86" s="222">
        <v>1.381E-6</v>
      </c>
      <c r="H86" s="222"/>
      <c r="I86" s="222"/>
      <c r="J86" s="222"/>
      <c r="K86" s="222">
        <v>1.2450000000000001E-9</v>
      </c>
      <c r="L86" s="222"/>
      <c r="M86" s="222">
        <v>3.1990000000000002E-6</v>
      </c>
      <c r="N86" s="222">
        <f t="shared" si="21"/>
        <v>1.4457831325301203E-3</v>
      </c>
      <c r="O86" s="222">
        <f t="shared" si="22"/>
        <v>1109.2369477911645</v>
      </c>
      <c r="P86" s="222">
        <f t="shared" si="23"/>
        <v>9.0152063721940631E-4</v>
      </c>
      <c r="Q86" s="222"/>
      <c r="R86" s="222"/>
      <c r="S86" s="261">
        <v>2789</v>
      </c>
      <c r="T86" s="223"/>
      <c r="U86" s="222">
        <f t="shared" si="25"/>
        <v>1.3034033309196236E-6</v>
      </c>
      <c r="V86" s="224">
        <v>1</v>
      </c>
      <c r="W86" s="224"/>
      <c r="X86" s="225"/>
      <c r="Y86" s="273" t="s">
        <v>1004</v>
      </c>
    </row>
    <row r="87" spans="1:25" ht="17">
      <c r="A87" s="220" t="s">
        <v>520</v>
      </c>
      <c r="B87" s="220" t="s">
        <v>547</v>
      </c>
      <c r="C87" s="220" t="s">
        <v>549</v>
      </c>
      <c r="D87" s="226" t="s">
        <v>336</v>
      </c>
      <c r="E87" s="220"/>
      <c r="F87" s="230">
        <v>2.9999999999999998E-13</v>
      </c>
      <c r="G87" s="222">
        <v>3.5200000000000003E-7</v>
      </c>
      <c r="H87" s="222"/>
      <c r="I87" s="222"/>
      <c r="J87" s="222"/>
      <c r="K87" s="222">
        <v>1.2450000000000001E-9</v>
      </c>
      <c r="L87" s="222"/>
      <c r="M87" s="222">
        <v>3.7200000000000005E-7</v>
      </c>
      <c r="N87" s="222">
        <f t="shared" si="21"/>
        <v>2.4096385542168671E-4</v>
      </c>
      <c r="O87" s="222">
        <f t="shared" si="22"/>
        <v>282.73092369477911</v>
      </c>
      <c r="P87" s="222">
        <f t="shared" si="23"/>
        <v>3.5369318181818184E-3</v>
      </c>
      <c r="Q87" s="222"/>
      <c r="R87" s="222"/>
      <c r="S87" s="261">
        <v>1444</v>
      </c>
      <c r="T87" s="223"/>
      <c r="U87" s="222">
        <f t="shared" si="25"/>
        <v>8.5227272727272718E-7</v>
      </c>
      <c r="V87" s="224">
        <v>0.6</v>
      </c>
      <c r="W87" s="224"/>
      <c r="X87" s="225"/>
      <c r="Y87" s="273" t="s">
        <v>1004</v>
      </c>
    </row>
    <row r="88" spans="1:25" ht="17">
      <c r="A88" s="220" t="s">
        <v>520</v>
      </c>
      <c r="B88" s="220" t="s">
        <v>547</v>
      </c>
      <c r="C88" s="220" t="s">
        <v>550</v>
      </c>
      <c r="D88" s="226" t="s">
        <v>336</v>
      </c>
      <c r="E88" s="220"/>
      <c r="F88" s="230">
        <v>4.9999999999999997E-12</v>
      </c>
      <c r="G88" s="222">
        <v>3.1000000000000004E-6</v>
      </c>
      <c r="H88" s="222"/>
      <c r="I88" s="222"/>
      <c r="J88" s="222"/>
      <c r="K88" s="222">
        <v>1.2450000000000001E-9</v>
      </c>
      <c r="L88" s="222"/>
      <c r="M88" s="222">
        <v>2.3580000000000001E-6</v>
      </c>
      <c r="N88" s="222">
        <f t="shared" si="21"/>
        <v>4.0160642570281121E-3</v>
      </c>
      <c r="O88" s="222">
        <f t="shared" si="22"/>
        <v>2489.9598393574297</v>
      </c>
      <c r="P88" s="222">
        <f t="shared" si="23"/>
        <v>4.0161290322580646E-4</v>
      </c>
      <c r="Q88" s="222"/>
      <c r="R88" s="222"/>
      <c r="S88" s="261">
        <v>2509</v>
      </c>
      <c r="T88" s="223"/>
      <c r="U88" s="222">
        <f t="shared" si="25"/>
        <v>1.6129032258064514E-6</v>
      </c>
      <c r="V88" s="224">
        <v>1.2</v>
      </c>
      <c r="W88" s="224"/>
      <c r="X88" s="225"/>
      <c r="Y88" s="273" t="s">
        <v>1004</v>
      </c>
    </row>
    <row r="89" spans="1:25" ht="17">
      <c r="A89" s="220" t="s">
        <v>520</v>
      </c>
      <c r="B89" s="220" t="s">
        <v>551</v>
      </c>
      <c r="C89" s="220" t="s">
        <v>552</v>
      </c>
      <c r="D89" s="226" t="s">
        <v>336</v>
      </c>
      <c r="E89" s="220"/>
      <c r="F89" s="230">
        <v>1.9E-12</v>
      </c>
      <c r="G89" s="222">
        <v>1.331E-6</v>
      </c>
      <c r="H89" s="222"/>
      <c r="I89" s="222"/>
      <c r="J89" s="222"/>
      <c r="K89" s="222">
        <v>1.2450000000000001E-9</v>
      </c>
      <c r="L89" s="222"/>
      <c r="M89" s="222">
        <v>3.5680000000000004E-6</v>
      </c>
      <c r="N89" s="222">
        <f t="shared" si="21"/>
        <v>1.5261044176706825E-3</v>
      </c>
      <c r="O89" s="222">
        <f t="shared" si="22"/>
        <v>1069.0763052208833</v>
      </c>
      <c r="P89" s="222">
        <f t="shared" si="23"/>
        <v>9.3538692712246438E-4</v>
      </c>
      <c r="Q89" s="222"/>
      <c r="R89" s="222"/>
      <c r="S89" s="261">
        <v>7741</v>
      </c>
      <c r="T89" s="223"/>
      <c r="U89" s="222">
        <f t="shared" si="25"/>
        <v>1.4274981217129978E-6</v>
      </c>
      <c r="V89" s="224">
        <v>1</v>
      </c>
      <c r="W89" s="224"/>
      <c r="X89" s="225"/>
      <c r="Y89" s="273" t="s">
        <v>1004</v>
      </c>
    </row>
    <row r="90" spans="1:25" ht="17">
      <c r="A90" s="220" t="s">
        <v>520</v>
      </c>
      <c r="B90" s="220" t="s">
        <v>551</v>
      </c>
      <c r="C90" s="220" t="s">
        <v>553</v>
      </c>
      <c r="D90" s="226" t="s">
        <v>336</v>
      </c>
      <c r="E90" s="220"/>
      <c r="F90" s="230">
        <v>9.9999999999999998E-13</v>
      </c>
      <c r="G90" s="222">
        <v>8.3800000000000007E-7</v>
      </c>
      <c r="H90" s="222"/>
      <c r="I90" s="222"/>
      <c r="J90" s="222"/>
      <c r="K90" s="222">
        <v>1.2450000000000001E-9</v>
      </c>
      <c r="L90" s="222"/>
      <c r="M90" s="222">
        <v>2.5180000000000003E-6</v>
      </c>
      <c r="N90" s="222">
        <f t="shared" si="21"/>
        <v>8.0321285140562242E-4</v>
      </c>
      <c r="O90" s="222">
        <f t="shared" si="22"/>
        <v>673.09236947791157</v>
      </c>
      <c r="P90" s="222">
        <f t="shared" si="23"/>
        <v>1.4856801909307877E-3</v>
      </c>
      <c r="Q90" s="222"/>
      <c r="R90" s="222"/>
      <c r="S90" s="261">
        <v>6137</v>
      </c>
      <c r="T90" s="223"/>
      <c r="U90" s="222">
        <f t="shared" si="25"/>
        <v>1.1933174224343673E-6</v>
      </c>
      <c r="V90" s="224">
        <v>0.9</v>
      </c>
      <c r="W90" s="224"/>
      <c r="X90" s="225"/>
      <c r="Y90" s="273" t="s">
        <v>1004</v>
      </c>
    </row>
    <row r="91" spans="1:25" ht="17">
      <c r="A91" s="220" t="s">
        <v>520</v>
      </c>
      <c r="B91" s="220" t="s">
        <v>551</v>
      </c>
      <c r="C91" s="220" t="s">
        <v>554</v>
      </c>
      <c r="D91" s="226" t="s">
        <v>336</v>
      </c>
      <c r="E91" s="220"/>
      <c r="F91" s="230">
        <v>9.9999999999999998E-13</v>
      </c>
      <c r="G91" s="222">
        <v>4.6700000000000004E-7</v>
      </c>
      <c r="H91" s="222"/>
      <c r="I91" s="222"/>
      <c r="J91" s="222"/>
      <c r="K91" s="222">
        <v>1.2450000000000001E-9</v>
      </c>
      <c r="L91" s="222"/>
      <c r="M91" s="222">
        <v>3.4020000000000002E-6</v>
      </c>
      <c r="N91" s="222">
        <f t="shared" si="21"/>
        <v>8.0321285140562242E-4</v>
      </c>
      <c r="O91" s="222">
        <f t="shared" si="22"/>
        <v>375.10040160642569</v>
      </c>
      <c r="P91" s="222">
        <f t="shared" si="23"/>
        <v>2.6659528907922911E-3</v>
      </c>
      <c r="Q91" s="222"/>
      <c r="R91" s="222"/>
      <c r="S91" s="261">
        <v>4001</v>
      </c>
      <c r="T91" s="223"/>
      <c r="U91" s="222">
        <f t="shared" si="25"/>
        <v>2.141327623126338E-6</v>
      </c>
      <c r="V91" s="224">
        <v>1.6</v>
      </c>
      <c r="W91" s="224"/>
      <c r="X91" s="225"/>
      <c r="Y91" s="273" t="s">
        <v>1004</v>
      </c>
    </row>
    <row r="92" spans="1:25">
      <c r="A92" s="7" t="s">
        <v>555</v>
      </c>
      <c r="B92" s="9" t="s">
        <v>556</v>
      </c>
      <c r="C92" s="9" t="s">
        <v>557</v>
      </c>
      <c r="D92" s="9" t="s">
        <v>505</v>
      </c>
      <c r="F92" s="10">
        <f t="shared" ref="F92:F124" si="26">G92*U92</f>
        <v>1.5640820000000002E-11</v>
      </c>
      <c r="G92" s="10">
        <v>2.1500000000000002E-6</v>
      </c>
      <c r="K92" s="10">
        <f t="shared" ref="K92:K138" si="27">(1/S92)*M92</f>
        <v>6.5695792880258908E-9</v>
      </c>
      <c r="M92" s="10">
        <v>2.03E-6</v>
      </c>
      <c r="N92" s="10">
        <f t="shared" si="21"/>
        <v>2.3807947684729063E-3</v>
      </c>
      <c r="O92" s="10">
        <f t="shared" si="22"/>
        <v>327.26600985221671</v>
      </c>
      <c r="P92" s="10">
        <f t="shared" si="23"/>
        <v>3.0556182735004141E-3</v>
      </c>
      <c r="S92" s="258">
        <v>309</v>
      </c>
      <c r="U92" s="10">
        <f t="shared" si="9"/>
        <v>7.2748000000000002E-6</v>
      </c>
      <c r="V92" s="170">
        <v>5.2</v>
      </c>
      <c r="X92" s="181"/>
      <c r="Y92" s="5" t="s">
        <v>1005</v>
      </c>
    </row>
    <row r="93" spans="1:25">
      <c r="A93" s="7" t="s">
        <v>555</v>
      </c>
      <c r="B93" s="9" t="s">
        <v>556</v>
      </c>
      <c r="C93" s="9" t="s">
        <v>558</v>
      </c>
      <c r="D93" s="9" t="s">
        <v>505</v>
      </c>
      <c r="F93" s="10">
        <f t="shared" si="26"/>
        <v>1.17516E-12</v>
      </c>
      <c r="G93" s="10">
        <v>3.9999999999999998E-7</v>
      </c>
      <c r="K93" s="10">
        <f t="shared" si="27"/>
        <v>1.8399999999999998E-9</v>
      </c>
      <c r="M93" s="10">
        <v>6.8999999999999996E-7</v>
      </c>
      <c r="N93" s="10">
        <f t="shared" si="21"/>
        <v>6.3867391304347836E-4</v>
      </c>
      <c r="O93" s="10">
        <f t="shared" si="22"/>
        <v>217.39130434782609</v>
      </c>
      <c r="P93" s="10">
        <f t="shared" si="23"/>
        <v>4.5999999999999999E-3</v>
      </c>
      <c r="S93" s="258">
        <v>375</v>
      </c>
      <c r="U93" s="10">
        <f t="shared" si="9"/>
        <v>2.9379000000000003E-6</v>
      </c>
      <c r="V93" s="170">
        <v>2.1</v>
      </c>
      <c r="X93" s="181"/>
      <c r="Y93" s="5" t="s">
        <v>1005</v>
      </c>
    </row>
    <row r="94" spans="1:25">
      <c r="A94" s="7" t="s">
        <v>555</v>
      </c>
      <c r="B94" s="9" t="s">
        <v>556</v>
      </c>
      <c r="C94" s="9" t="s">
        <v>559</v>
      </c>
      <c r="D94" s="9" t="s">
        <v>505</v>
      </c>
      <c r="F94" s="10">
        <f t="shared" si="26"/>
        <v>4.40685E-13</v>
      </c>
      <c r="G94" s="10">
        <v>1.4999999999999999E-7</v>
      </c>
      <c r="K94" s="10">
        <f t="shared" si="27"/>
        <v>1.6317991631799162E-9</v>
      </c>
      <c r="M94" s="10">
        <v>7.8000000000000005E-7</v>
      </c>
      <c r="N94" s="10">
        <f t="shared" si="21"/>
        <v>2.700608076923077E-4</v>
      </c>
      <c r="O94" s="10">
        <f t="shared" si="22"/>
        <v>91.92307692307692</v>
      </c>
      <c r="P94" s="10">
        <f t="shared" si="23"/>
        <v>1.0878661087866108E-2</v>
      </c>
      <c r="S94" s="258">
        <v>478</v>
      </c>
      <c r="U94" s="10">
        <f t="shared" si="9"/>
        <v>2.9379000000000003E-6</v>
      </c>
      <c r="V94" s="170">
        <v>2.1</v>
      </c>
      <c r="X94" s="181"/>
      <c r="Y94" s="5" t="s">
        <v>1005</v>
      </c>
    </row>
    <row r="95" spans="1:25">
      <c r="A95" s="7" t="s">
        <v>555</v>
      </c>
      <c r="B95" s="9" t="s">
        <v>556</v>
      </c>
      <c r="C95" s="9" t="s">
        <v>560</v>
      </c>
      <c r="D95" s="9" t="s">
        <v>505</v>
      </c>
      <c r="F95" s="10">
        <f t="shared" si="26"/>
        <v>4.1130600000000006E-13</v>
      </c>
      <c r="G95" s="10">
        <v>7.0000000000000005E-8</v>
      </c>
      <c r="K95" s="10">
        <f t="shared" si="27"/>
        <v>1.0766045548654244E-9</v>
      </c>
      <c r="M95" s="10">
        <v>5.2E-7</v>
      </c>
      <c r="N95" s="10">
        <f t="shared" si="21"/>
        <v>3.8203999615384618E-4</v>
      </c>
      <c r="O95" s="10">
        <f t="shared" si="22"/>
        <v>65.019230769230774</v>
      </c>
      <c r="P95" s="10">
        <f t="shared" si="23"/>
        <v>1.5380065069506062E-2</v>
      </c>
      <c r="S95" s="258">
        <v>483</v>
      </c>
      <c r="U95" s="10">
        <f t="shared" si="9"/>
        <v>5.8758000000000006E-6</v>
      </c>
      <c r="V95" s="170">
        <v>4.2</v>
      </c>
      <c r="X95" s="181"/>
      <c r="Y95" s="5" t="s">
        <v>1005</v>
      </c>
    </row>
    <row r="96" spans="1:25">
      <c r="A96" s="7" t="s">
        <v>555</v>
      </c>
      <c r="B96" s="9" t="s">
        <v>556</v>
      </c>
      <c r="C96" s="9" t="s">
        <v>561</v>
      </c>
      <c r="D96" s="9" t="s">
        <v>505</v>
      </c>
      <c r="F96" s="10">
        <f t="shared" si="26"/>
        <v>3.4975E-13</v>
      </c>
      <c r="G96" s="10">
        <v>4.9999999999999998E-8</v>
      </c>
      <c r="K96" s="10">
        <f t="shared" si="27"/>
        <v>1.2761020881670533E-9</v>
      </c>
      <c r="M96" s="10">
        <v>5.5000000000000003E-7</v>
      </c>
      <c r="N96" s="10">
        <f t="shared" si="21"/>
        <v>2.7407681818181819E-4</v>
      </c>
      <c r="O96" s="10">
        <f t="shared" si="22"/>
        <v>39.18181818181818</v>
      </c>
      <c r="P96" s="10">
        <f t="shared" si="23"/>
        <v>2.552204176334107E-2</v>
      </c>
      <c r="S96" s="258">
        <v>431</v>
      </c>
      <c r="U96" s="10">
        <f t="shared" si="9"/>
        <v>6.9949999999999999E-6</v>
      </c>
      <c r="V96" s="170">
        <v>5</v>
      </c>
      <c r="X96" s="181"/>
      <c r="Y96" s="5" t="s">
        <v>1005</v>
      </c>
    </row>
    <row r="97" spans="1:25">
      <c r="A97" s="7" t="s">
        <v>555</v>
      </c>
      <c r="B97" s="9" t="s">
        <v>556</v>
      </c>
      <c r="C97" s="9" t="s">
        <v>562</v>
      </c>
      <c r="D97" s="9" t="s">
        <v>505</v>
      </c>
      <c r="F97" s="10">
        <f t="shared" si="26"/>
        <v>5.1483199999999998E-13</v>
      </c>
      <c r="G97" s="10">
        <v>4.5999999999999999E-7</v>
      </c>
      <c r="K97" s="10">
        <f t="shared" si="27"/>
        <v>3.5984848484848489E-10</v>
      </c>
      <c r="M97" s="10">
        <v>1.9000000000000001E-7</v>
      </c>
      <c r="N97" s="10">
        <f t="shared" si="21"/>
        <v>1.4306910315789471E-3</v>
      </c>
      <c r="O97" s="10">
        <f t="shared" si="22"/>
        <v>1278.3157894736839</v>
      </c>
      <c r="P97" s="10">
        <f t="shared" si="23"/>
        <v>7.8227931488801061E-4</v>
      </c>
      <c r="S97" s="258">
        <v>528</v>
      </c>
      <c r="U97" s="10">
        <f t="shared" si="9"/>
        <v>1.1192E-6</v>
      </c>
      <c r="V97" s="170">
        <v>0.8</v>
      </c>
      <c r="X97" s="181"/>
      <c r="Y97" s="5" t="s">
        <v>1005</v>
      </c>
    </row>
    <row r="98" spans="1:25">
      <c r="A98" s="7" t="s">
        <v>555</v>
      </c>
      <c r="B98" s="9" t="s">
        <v>556</v>
      </c>
      <c r="C98" s="9" t="s">
        <v>563</v>
      </c>
      <c r="D98" s="9" t="s">
        <v>505</v>
      </c>
      <c r="F98" s="10">
        <f t="shared" si="26"/>
        <v>6.2535299999999997E-13</v>
      </c>
      <c r="G98" s="10">
        <v>1.4899999999999999E-6</v>
      </c>
      <c r="K98" s="10">
        <f t="shared" si="27"/>
        <v>3.6392405063291137E-10</v>
      </c>
      <c r="M98" s="10">
        <v>2.2999999999999999E-7</v>
      </c>
      <c r="N98" s="10">
        <f t="shared" si="21"/>
        <v>1.7183612869565218E-3</v>
      </c>
      <c r="O98" s="10">
        <f t="shared" si="22"/>
        <v>4094.2608695652175</v>
      </c>
      <c r="P98" s="10">
        <f t="shared" si="23"/>
        <v>2.4424432928383313E-4</v>
      </c>
      <c r="S98" s="258">
        <v>632</v>
      </c>
      <c r="U98" s="10">
        <f t="shared" si="9"/>
        <v>4.1970000000000003E-7</v>
      </c>
      <c r="V98" s="170">
        <v>0.3</v>
      </c>
      <c r="X98" s="181"/>
      <c r="Y98" s="5" t="s">
        <v>1005</v>
      </c>
    </row>
    <row r="99" spans="1:25" ht="17">
      <c r="A99" s="7" t="s">
        <v>555</v>
      </c>
      <c r="B99" s="7" t="s">
        <v>564</v>
      </c>
      <c r="C99" s="142" t="s">
        <v>565</v>
      </c>
      <c r="D99" s="142" t="s">
        <v>186</v>
      </c>
      <c r="F99" s="10">
        <f t="shared" si="26"/>
        <v>3.0352843899999996E-12</v>
      </c>
      <c r="G99" s="10">
        <v>6.0099999999999994E-7</v>
      </c>
      <c r="K99" s="10">
        <f t="shared" si="27"/>
        <v>1.8314833501513625E-10</v>
      </c>
      <c r="M99" s="10">
        <v>1.0890000000000001E-6</v>
      </c>
      <c r="N99" s="10">
        <f t="shared" si="21"/>
        <v>1.6572820002699721E-2</v>
      </c>
      <c r="O99" s="10">
        <f t="shared" si="22"/>
        <v>3281.4931129476577</v>
      </c>
      <c r="P99" s="10">
        <f t="shared" si="23"/>
        <v>3.0473932614831327E-4</v>
      </c>
      <c r="S99" s="263">
        <v>5946</v>
      </c>
      <c r="T99" s="204"/>
      <c r="U99" s="10">
        <f t="shared" si="9"/>
        <v>5.0503900000000001E-6</v>
      </c>
      <c r="V99" s="183">
        <v>3.61</v>
      </c>
      <c r="W99" s="183"/>
      <c r="X99" s="181"/>
      <c r="Y99" s="13" t="s">
        <v>1006</v>
      </c>
    </row>
    <row r="100" spans="1:25" ht="17">
      <c r="A100" s="7" t="s">
        <v>555</v>
      </c>
      <c r="B100" s="7" t="s">
        <v>564</v>
      </c>
      <c r="C100" s="142" t="s">
        <v>566</v>
      </c>
      <c r="D100" s="142" t="s">
        <v>186</v>
      </c>
      <c r="F100" s="10">
        <f t="shared" si="26"/>
        <v>1.40821941E-12</v>
      </c>
      <c r="G100" s="10">
        <v>3.77E-7</v>
      </c>
      <c r="K100" s="10">
        <f t="shared" si="27"/>
        <v>1.2428260439342963E-10</v>
      </c>
      <c r="M100" s="10">
        <v>6.2799999999999996E-7</v>
      </c>
      <c r="N100" s="10">
        <f t="shared" si="21"/>
        <v>1.1330784520270702E-2</v>
      </c>
      <c r="O100" s="10">
        <f t="shared" si="22"/>
        <v>3033.4092356687902</v>
      </c>
      <c r="P100" s="10">
        <f t="shared" si="23"/>
        <v>3.2966208061917674E-4</v>
      </c>
      <c r="S100" s="263">
        <v>5053</v>
      </c>
      <c r="T100" s="204"/>
      <c r="U100" s="10">
        <f t="shared" si="9"/>
        <v>3.73533E-6</v>
      </c>
      <c r="V100" s="183">
        <v>2.67</v>
      </c>
      <c r="W100" s="183"/>
      <c r="X100" s="181"/>
      <c r="Y100" s="13" t="s">
        <v>1006</v>
      </c>
    </row>
    <row r="101" spans="1:25" ht="17">
      <c r="A101" s="7" t="s">
        <v>555</v>
      </c>
      <c r="B101" s="7" t="s">
        <v>564</v>
      </c>
      <c r="C101" s="142" t="s">
        <v>567</v>
      </c>
      <c r="D101" s="142" t="s">
        <v>186</v>
      </c>
      <c r="F101" s="10">
        <f t="shared" si="26"/>
        <v>3.2191549599999998E-12</v>
      </c>
      <c r="G101" s="10">
        <v>5.8699999999999995E-7</v>
      </c>
      <c r="K101" s="10">
        <f t="shared" si="27"/>
        <v>3.4188500727802038E-10</v>
      </c>
      <c r="M101" s="10">
        <v>1.8789999999999999E-6</v>
      </c>
      <c r="N101" s="10">
        <f t="shared" ref="N101:N124" si="28">F101/K101</f>
        <v>9.4158997659180409E-3</v>
      </c>
      <c r="O101" s="10">
        <f t="shared" ref="O101:O124" si="29">G101/K101</f>
        <v>1716.951569984034</v>
      </c>
      <c r="P101" s="10">
        <f t="shared" ref="P101:P124" si="30">K101/G101</f>
        <v>5.8242761035437885E-4</v>
      </c>
      <c r="S101" s="263">
        <v>5496</v>
      </c>
      <c r="T101" s="204"/>
      <c r="U101" s="10">
        <f t="shared" si="9"/>
        <v>5.48408E-6</v>
      </c>
      <c r="V101" s="183">
        <v>3.92</v>
      </c>
      <c r="W101" s="183"/>
      <c r="X101" s="181"/>
      <c r="Y101" s="13" t="s">
        <v>1006</v>
      </c>
    </row>
    <row r="102" spans="1:25" ht="17">
      <c r="A102" s="7" t="s">
        <v>555</v>
      </c>
      <c r="B102" s="7" t="s">
        <v>564</v>
      </c>
      <c r="C102" s="142" t="s">
        <v>568</v>
      </c>
      <c r="D102" s="142" t="s">
        <v>186</v>
      </c>
      <c r="F102" s="10">
        <f t="shared" si="26"/>
        <v>7.5075935999999994E-13</v>
      </c>
      <c r="G102" s="10">
        <v>3.1199999999999999E-7</v>
      </c>
      <c r="K102" s="10">
        <f t="shared" si="27"/>
        <v>8.6429112964366937E-11</v>
      </c>
      <c r="M102" s="10">
        <v>2.2799999999999998E-7</v>
      </c>
      <c r="N102" s="10">
        <f t="shared" si="28"/>
        <v>8.6864175073684217E-3</v>
      </c>
      <c r="O102" s="10">
        <f t="shared" si="29"/>
        <v>3609.8947368421054</v>
      </c>
      <c r="P102" s="10">
        <f t="shared" si="30"/>
        <v>2.7701638770630428E-4</v>
      </c>
      <c r="S102" s="263">
        <v>2638</v>
      </c>
      <c r="T102" s="204"/>
      <c r="U102" s="10">
        <f t="shared" si="9"/>
        <v>2.40628E-6</v>
      </c>
      <c r="V102" s="183">
        <v>1.72</v>
      </c>
      <c r="W102" s="183"/>
      <c r="X102" s="181"/>
      <c r="Y102" s="13" t="s">
        <v>1006</v>
      </c>
    </row>
    <row r="103" spans="1:25" ht="17">
      <c r="A103" s="7" t="s">
        <v>555</v>
      </c>
      <c r="B103" s="7" t="s">
        <v>564</v>
      </c>
      <c r="C103" s="142" t="s">
        <v>569</v>
      </c>
      <c r="D103" s="142" t="s">
        <v>186</v>
      </c>
      <c r="F103" s="10">
        <f t="shared" si="26"/>
        <v>1.9456032899999999E-12</v>
      </c>
      <c r="G103" s="10">
        <v>4.5299999999999999E-7</v>
      </c>
      <c r="K103" s="10">
        <f t="shared" si="27"/>
        <v>2.1861509238473496E-10</v>
      </c>
      <c r="M103" s="10">
        <v>1.266E-6</v>
      </c>
      <c r="N103" s="10">
        <f t="shared" si="28"/>
        <v>8.899675080876775E-3</v>
      </c>
      <c r="O103" s="10">
        <f t="shared" si="29"/>
        <v>2072.1350710900469</v>
      </c>
      <c r="P103" s="10">
        <f t="shared" si="30"/>
        <v>4.8259402292435977E-4</v>
      </c>
      <c r="S103" s="263">
        <v>5791</v>
      </c>
      <c r="T103" s="204"/>
      <c r="U103" s="10">
        <f t="shared" si="9"/>
        <v>4.2949299999999997E-6</v>
      </c>
      <c r="V103" s="183">
        <v>3.07</v>
      </c>
      <c r="W103" s="183"/>
      <c r="X103" s="181"/>
      <c r="Y103" s="13" t="s">
        <v>1006</v>
      </c>
    </row>
    <row r="104" spans="1:25">
      <c r="A104" s="7" t="s">
        <v>555</v>
      </c>
      <c r="B104" s="7" t="s">
        <v>570</v>
      </c>
      <c r="C104" s="7" t="s">
        <v>571</v>
      </c>
      <c r="D104" s="7" t="s">
        <v>186</v>
      </c>
      <c r="F104" s="182">
        <f t="shared" si="26"/>
        <v>1.410192E-12</v>
      </c>
      <c r="G104" s="10">
        <v>6.3E-7</v>
      </c>
      <c r="K104" s="10">
        <f t="shared" si="27"/>
        <v>1.3084334483168787E-10</v>
      </c>
      <c r="M104" s="10">
        <v>1.5399999999999999E-6</v>
      </c>
      <c r="N104" s="10">
        <f t="shared" si="28"/>
        <v>1.0777712858181819E-2</v>
      </c>
      <c r="O104" s="10">
        <f t="shared" si="29"/>
        <v>4814.9181818181823</v>
      </c>
      <c r="P104" s="10">
        <f t="shared" si="30"/>
        <v>2.0768784893918709E-4</v>
      </c>
      <c r="S104" s="258">
        <v>11769.8</v>
      </c>
      <c r="U104" s="10">
        <f t="shared" si="9"/>
        <v>2.2384E-6</v>
      </c>
      <c r="V104" s="170">
        <v>1.6</v>
      </c>
      <c r="W104" s="9"/>
      <c r="X104" s="181"/>
      <c r="Y104" s="13" t="s">
        <v>1007</v>
      </c>
    </row>
    <row r="105" spans="1:25">
      <c r="A105" s="7" t="s">
        <v>555</v>
      </c>
      <c r="B105" s="7" t="s">
        <v>570</v>
      </c>
      <c r="C105" s="7" t="s">
        <v>572</v>
      </c>
      <c r="D105" s="7" t="s">
        <v>186</v>
      </c>
      <c r="F105" s="182">
        <f t="shared" si="26"/>
        <v>9.0095599999999994E-13</v>
      </c>
      <c r="G105" s="10">
        <v>4.5999999999999994E-7</v>
      </c>
      <c r="K105" s="10">
        <f t="shared" si="27"/>
        <v>1.0358758330168158E-10</v>
      </c>
      <c r="M105" s="10">
        <v>5.9999999999999997E-7</v>
      </c>
      <c r="N105" s="10">
        <f t="shared" si="28"/>
        <v>8.6975289053333321E-3</v>
      </c>
      <c r="O105" s="10">
        <f t="shared" si="29"/>
        <v>4440.6866666666656</v>
      </c>
      <c r="P105" s="10">
        <f t="shared" si="30"/>
        <v>2.2519039848191649E-4</v>
      </c>
      <c r="S105" s="258">
        <v>5792.2</v>
      </c>
      <c r="U105" s="10">
        <f t="shared" si="9"/>
        <v>1.9586000000000002E-6</v>
      </c>
      <c r="V105" s="170">
        <v>1.4</v>
      </c>
      <c r="W105" s="9"/>
      <c r="X105" s="181"/>
      <c r="Y105" s="13" t="s">
        <v>1007</v>
      </c>
    </row>
    <row r="106" spans="1:25">
      <c r="A106" s="7" t="s">
        <v>555</v>
      </c>
      <c r="B106" s="7" t="s">
        <v>570</v>
      </c>
      <c r="C106" s="7" t="s">
        <v>573</v>
      </c>
      <c r="D106" s="7" t="s">
        <v>186</v>
      </c>
      <c r="F106" s="182">
        <f t="shared" si="26"/>
        <v>1.8382860000000004E-12</v>
      </c>
      <c r="G106" s="10">
        <v>7.3E-7</v>
      </c>
      <c r="K106" s="10">
        <f t="shared" si="27"/>
        <v>1.1264262009156754E-10</v>
      </c>
      <c r="M106" s="10">
        <v>9.2999999999999999E-7</v>
      </c>
      <c r="N106" s="10">
        <f t="shared" si="28"/>
        <v>1.6319631046451618E-2</v>
      </c>
      <c r="O106" s="10">
        <f t="shared" si="29"/>
        <v>6480.6731182795711</v>
      </c>
      <c r="P106" s="10">
        <f t="shared" si="30"/>
        <v>1.5430495902954457E-4</v>
      </c>
      <c r="S106" s="258">
        <v>8256.2000000000007</v>
      </c>
      <c r="U106" s="10">
        <f t="shared" si="9"/>
        <v>2.5182000000000003E-6</v>
      </c>
      <c r="V106" s="170">
        <v>1.8</v>
      </c>
      <c r="W106" s="9"/>
      <c r="X106" s="181"/>
      <c r="Y106" s="13" t="s">
        <v>1007</v>
      </c>
    </row>
    <row r="107" spans="1:25">
      <c r="A107" s="7" t="s">
        <v>555</v>
      </c>
      <c r="B107" s="7" t="s">
        <v>570</v>
      </c>
      <c r="C107" s="7" t="s">
        <v>574</v>
      </c>
      <c r="D107" s="7" t="s">
        <v>186</v>
      </c>
      <c r="F107" s="182">
        <f t="shared" si="26"/>
        <v>8.3240500000000003E-13</v>
      </c>
      <c r="G107" s="10">
        <v>3.4999999999999998E-7</v>
      </c>
      <c r="K107" s="10">
        <f t="shared" si="27"/>
        <v>8.5679558451391787E-11</v>
      </c>
      <c r="M107" s="10">
        <v>4.2999999999999996E-7</v>
      </c>
      <c r="N107" s="10">
        <f t="shared" si="28"/>
        <v>9.7153278453488388E-3</v>
      </c>
      <c r="O107" s="10">
        <f t="shared" si="29"/>
        <v>4084.9883720930234</v>
      </c>
      <c r="P107" s="10">
        <f t="shared" si="30"/>
        <v>2.4479873843254797E-4</v>
      </c>
      <c r="S107" s="258">
        <v>5018.7</v>
      </c>
      <c r="U107" s="10">
        <f t="shared" si="9"/>
        <v>2.3783000000000002E-6</v>
      </c>
      <c r="V107" s="170">
        <v>1.7</v>
      </c>
      <c r="W107" s="9"/>
      <c r="X107" s="181"/>
      <c r="Y107" s="13" t="s">
        <v>1007</v>
      </c>
    </row>
    <row r="108" spans="1:25">
      <c r="A108" s="7" t="s">
        <v>555</v>
      </c>
      <c r="B108" s="7" t="s">
        <v>570</v>
      </c>
      <c r="C108" s="7" t="s">
        <v>575</v>
      </c>
      <c r="D108" s="7" t="s">
        <v>186</v>
      </c>
      <c r="F108" s="182">
        <f t="shared" si="26"/>
        <v>5.81984E-13</v>
      </c>
      <c r="G108" s="10">
        <v>2.6E-7</v>
      </c>
      <c r="K108" s="10">
        <f t="shared" si="27"/>
        <v>1.3918759373304827E-9</v>
      </c>
      <c r="M108" s="10">
        <v>2.181E-5</v>
      </c>
      <c r="N108" s="10">
        <f t="shared" si="28"/>
        <v>4.1812921999082991E-4</v>
      </c>
      <c r="O108" s="10">
        <f t="shared" si="29"/>
        <v>186.79825767996334</v>
      </c>
      <c r="P108" s="10">
        <f t="shared" si="30"/>
        <v>5.3533689897326256E-3</v>
      </c>
      <c r="S108" s="258">
        <v>15669.5</v>
      </c>
      <c r="U108" s="10">
        <f t="shared" si="9"/>
        <v>2.2384E-6</v>
      </c>
      <c r="V108" s="170">
        <v>1.6</v>
      </c>
      <c r="W108" s="9"/>
      <c r="X108" s="181"/>
      <c r="Y108" s="13" t="s">
        <v>1007</v>
      </c>
    </row>
    <row r="109" spans="1:25">
      <c r="A109" s="7" t="s">
        <v>555</v>
      </c>
      <c r="B109" s="7" t="s">
        <v>570</v>
      </c>
      <c r="C109" s="7" t="s">
        <v>576</v>
      </c>
      <c r="D109" s="7" t="s">
        <v>186</v>
      </c>
      <c r="F109" s="182">
        <f t="shared" si="26"/>
        <v>1.4773439999999999E-12</v>
      </c>
      <c r="G109" s="10">
        <v>6.5999999999999993E-7</v>
      </c>
      <c r="K109" s="10">
        <f t="shared" si="27"/>
        <v>1.3260908372223496E-10</v>
      </c>
      <c r="M109" s="10">
        <v>1.04E-6</v>
      </c>
      <c r="N109" s="10">
        <f t="shared" si="28"/>
        <v>1.1140594283076923E-2</v>
      </c>
      <c r="O109" s="10">
        <f t="shared" si="29"/>
        <v>4977.0346153846158</v>
      </c>
      <c r="P109" s="10">
        <f t="shared" si="30"/>
        <v>2.0092285412459844E-4</v>
      </c>
      <c r="S109" s="258">
        <v>7842.6</v>
      </c>
      <c r="U109" s="10">
        <f t="shared" si="9"/>
        <v>2.2384E-6</v>
      </c>
      <c r="V109" s="170">
        <v>1.6</v>
      </c>
      <c r="W109" s="9"/>
      <c r="X109" s="181"/>
      <c r="Y109" s="13" t="s">
        <v>1007</v>
      </c>
    </row>
    <row r="110" spans="1:25">
      <c r="A110" s="7" t="s">
        <v>555</v>
      </c>
      <c r="B110" s="7" t="s">
        <v>570</v>
      </c>
      <c r="C110" s="7" t="s">
        <v>577</v>
      </c>
      <c r="D110" s="7" t="s">
        <v>186</v>
      </c>
      <c r="F110" s="182">
        <f t="shared" si="26"/>
        <v>1.7907200000000001E-13</v>
      </c>
      <c r="G110" s="10">
        <v>8.0000000000000002E-8</v>
      </c>
      <c r="K110" s="10">
        <f t="shared" si="27"/>
        <v>1.4804845222072679E-10</v>
      </c>
      <c r="M110" s="10">
        <v>1.7600000000000001E-6</v>
      </c>
      <c r="N110" s="10">
        <f t="shared" si="28"/>
        <v>1.2095499636363635E-3</v>
      </c>
      <c r="O110" s="10">
        <f t="shared" si="29"/>
        <v>540.36363636363637</v>
      </c>
      <c r="P110" s="10">
        <f t="shared" si="30"/>
        <v>1.8506056527590848E-3</v>
      </c>
      <c r="S110" s="258">
        <v>11888</v>
      </c>
      <c r="U110" s="10">
        <f t="shared" si="9"/>
        <v>2.2384E-6</v>
      </c>
      <c r="V110" s="170">
        <v>1.6</v>
      </c>
      <c r="W110" s="9"/>
      <c r="X110" s="181"/>
      <c r="Y110" s="13" t="s">
        <v>1007</v>
      </c>
    </row>
    <row r="111" spans="1:25">
      <c r="A111" s="7" t="s">
        <v>555</v>
      </c>
      <c r="B111" s="7" t="s">
        <v>570</v>
      </c>
      <c r="C111" s="7" t="s">
        <v>578</v>
      </c>
      <c r="D111" s="7" t="s">
        <v>186</v>
      </c>
      <c r="F111" s="182">
        <f t="shared" si="26"/>
        <v>1.2842820000000002E-12</v>
      </c>
      <c r="G111" s="10">
        <v>5.0999999999999999E-7</v>
      </c>
      <c r="K111" s="10">
        <f t="shared" si="27"/>
        <v>8.8452878739144435E-11</v>
      </c>
      <c r="M111" s="10">
        <v>4.4000000000000002E-7</v>
      </c>
      <c r="N111" s="10">
        <f t="shared" si="28"/>
        <v>1.4519391774545453E-2</v>
      </c>
      <c r="O111" s="10">
        <f t="shared" si="29"/>
        <v>5765.7818181818166</v>
      </c>
      <c r="P111" s="10">
        <f t="shared" si="30"/>
        <v>1.7343701713557733E-4</v>
      </c>
      <c r="S111" s="258">
        <v>4974.3999999999996</v>
      </c>
      <c r="U111" s="10">
        <f t="shared" si="9"/>
        <v>2.5182000000000003E-6</v>
      </c>
      <c r="V111" s="170">
        <v>1.8</v>
      </c>
      <c r="W111" s="9"/>
      <c r="X111" s="181"/>
      <c r="Y111" s="13" t="s">
        <v>1007</v>
      </c>
    </row>
    <row r="112" spans="1:25" ht="17">
      <c r="A112" s="7" t="s">
        <v>555</v>
      </c>
      <c r="B112" s="7" t="s">
        <v>570</v>
      </c>
      <c r="C112" s="142" t="s">
        <v>579</v>
      </c>
      <c r="D112" s="142" t="s">
        <v>186</v>
      </c>
      <c r="E112" s="142" t="s">
        <v>792</v>
      </c>
      <c r="F112" s="182">
        <f t="shared" si="26"/>
        <v>1.6217207999999998E-13</v>
      </c>
      <c r="G112" s="10">
        <v>8.3999999999999998E-8</v>
      </c>
      <c r="K112" s="10">
        <f t="shared" si="27"/>
        <v>6.8874959740356247E-10</v>
      </c>
      <c r="M112" s="10">
        <v>2.7799999999999996E-6</v>
      </c>
      <c r="N112" s="10">
        <f t="shared" si="28"/>
        <v>2.3545869298705041E-4</v>
      </c>
      <c r="O112" s="10">
        <f t="shared" si="29"/>
        <v>121.96014388489212</v>
      </c>
      <c r="P112" s="10">
        <f t="shared" si="30"/>
        <v>8.19939996909003E-3</v>
      </c>
      <c r="S112" s="259">
        <v>4036.3</v>
      </c>
      <c r="U112" s="10">
        <f>V112*0.000001399</f>
        <v>1.9306199999999999E-6</v>
      </c>
      <c r="V112" s="186">
        <v>1.38</v>
      </c>
      <c r="X112" s="181"/>
      <c r="Y112" s="13" t="s">
        <v>1008</v>
      </c>
    </row>
    <row r="113" spans="1:25" ht="17">
      <c r="A113" s="7" t="s">
        <v>555</v>
      </c>
      <c r="B113" s="7" t="s">
        <v>570</v>
      </c>
      <c r="C113" s="142" t="s">
        <v>580</v>
      </c>
      <c r="D113" s="142" t="s">
        <v>186</v>
      </c>
      <c r="E113" s="142" t="s">
        <v>792</v>
      </c>
      <c r="F113" s="182">
        <f t="shared" si="26"/>
        <v>1.6860748000000003E-13</v>
      </c>
      <c r="G113" s="10">
        <v>9.2000000000000003E-8</v>
      </c>
      <c r="K113" s="10">
        <f t="shared" si="27"/>
        <v>6.5726103461952517E-10</v>
      </c>
      <c r="M113" s="10">
        <v>2.3199999999999998E-6</v>
      </c>
      <c r="N113" s="10">
        <f t="shared" si="28"/>
        <v>2.5653046676896559E-4</v>
      </c>
      <c r="O113" s="10">
        <f t="shared" si="29"/>
        <v>139.97482758620691</v>
      </c>
      <c r="P113" s="10">
        <f t="shared" si="30"/>
        <v>7.1441416806470124E-3</v>
      </c>
      <c r="S113" s="259">
        <v>3529.8</v>
      </c>
      <c r="U113" s="10">
        <f t="shared" si="9"/>
        <v>1.8326900000000002E-6</v>
      </c>
      <c r="V113" s="186">
        <v>1.31</v>
      </c>
      <c r="X113" s="181"/>
      <c r="Y113" s="13" t="s">
        <v>1008</v>
      </c>
    </row>
    <row r="114" spans="1:25" ht="17">
      <c r="A114" s="7" t="s">
        <v>555</v>
      </c>
      <c r="B114" s="7" t="s">
        <v>570</v>
      </c>
      <c r="C114" s="142" t="s">
        <v>581</v>
      </c>
      <c r="D114" s="142" t="s">
        <v>186</v>
      </c>
      <c r="E114" s="142" t="s">
        <v>792</v>
      </c>
      <c r="F114" s="182">
        <f t="shared" si="26"/>
        <v>5.424762400000001E-13</v>
      </c>
      <c r="G114" s="10">
        <v>2.96E-7</v>
      </c>
      <c r="K114" s="10">
        <f t="shared" si="27"/>
        <v>1.5877548689245531E-9</v>
      </c>
      <c r="M114" s="10">
        <v>8.3399999999999998E-6</v>
      </c>
      <c r="N114" s="10">
        <f t="shared" si="28"/>
        <v>3.4166246353093532E-4</v>
      </c>
      <c r="O114" s="10">
        <f t="shared" si="29"/>
        <v>186.42676258992805</v>
      </c>
      <c r="P114" s="10">
        <f t="shared" si="30"/>
        <v>5.3640367193397067E-3</v>
      </c>
      <c r="S114" s="259">
        <v>5252.7</v>
      </c>
      <c r="U114" s="10">
        <f t="shared" si="9"/>
        <v>1.8326900000000002E-6</v>
      </c>
      <c r="V114" s="186">
        <v>1.31</v>
      </c>
      <c r="X114" s="181"/>
      <c r="Y114" s="13" t="s">
        <v>1008</v>
      </c>
    </row>
    <row r="115" spans="1:25" ht="17">
      <c r="A115" s="7" t="s">
        <v>555</v>
      </c>
      <c r="B115" s="7" t="s">
        <v>570</v>
      </c>
      <c r="C115" s="142" t="s">
        <v>582</v>
      </c>
      <c r="D115" s="142" t="s">
        <v>186</v>
      </c>
      <c r="E115" s="142" t="s">
        <v>798</v>
      </c>
      <c r="F115" s="182">
        <f t="shared" si="26"/>
        <v>1.0101619400000002E-12</v>
      </c>
      <c r="G115" s="10">
        <v>4.5700000000000003E-7</v>
      </c>
      <c r="K115" s="10">
        <f t="shared" si="27"/>
        <v>8.9350763605372042E-11</v>
      </c>
      <c r="M115" s="10">
        <v>1.95E-6</v>
      </c>
      <c r="N115" s="10">
        <f t="shared" si="28"/>
        <v>1.1305577022950772E-2</v>
      </c>
      <c r="O115" s="10">
        <f t="shared" si="29"/>
        <v>5114.6736923076924</v>
      </c>
      <c r="P115" s="10">
        <f t="shared" si="30"/>
        <v>1.9551589410365873E-4</v>
      </c>
      <c r="S115" s="259">
        <v>21824.1</v>
      </c>
      <c r="U115" s="10">
        <f t="shared" si="9"/>
        <v>2.2104200000000002E-6</v>
      </c>
      <c r="V115" s="186">
        <v>1.58</v>
      </c>
      <c r="X115" s="181"/>
      <c r="Y115" s="13" t="s">
        <v>1008</v>
      </c>
    </row>
    <row r="116" spans="1:25" ht="17">
      <c r="A116" s="7" t="s">
        <v>555</v>
      </c>
      <c r="B116" s="7" t="s">
        <v>570</v>
      </c>
      <c r="C116" s="142" t="s">
        <v>583</v>
      </c>
      <c r="D116" s="142" t="s">
        <v>186</v>
      </c>
      <c r="E116" s="142" t="s">
        <v>798</v>
      </c>
      <c r="F116" s="182">
        <f t="shared" si="26"/>
        <v>4.6213166999999999E-13</v>
      </c>
      <c r="G116" s="10">
        <v>2.3099999999999999E-7</v>
      </c>
      <c r="K116" s="10">
        <f t="shared" si="27"/>
        <v>1.9059902550874176E-9</v>
      </c>
      <c r="M116" s="10">
        <v>6.6499999999999999E-6</v>
      </c>
      <c r="N116" s="10">
        <f t="shared" si="28"/>
        <v>2.4246276641052631E-4</v>
      </c>
      <c r="O116" s="10">
        <f t="shared" si="29"/>
        <v>121.19684210526314</v>
      </c>
      <c r="P116" s="10">
        <f t="shared" si="30"/>
        <v>8.2510400653134971E-3</v>
      </c>
      <c r="S116" s="259">
        <v>3489</v>
      </c>
      <c r="U116" s="10">
        <f t="shared" si="9"/>
        <v>2.00057E-6</v>
      </c>
      <c r="V116" s="186">
        <v>1.43</v>
      </c>
      <c r="X116" s="181"/>
      <c r="Y116" s="13" t="s">
        <v>1008</v>
      </c>
    </row>
    <row r="117" spans="1:25" ht="17">
      <c r="A117" s="7" t="s">
        <v>555</v>
      </c>
      <c r="B117" s="7" t="s">
        <v>570</v>
      </c>
      <c r="C117" s="142" t="s">
        <v>584</v>
      </c>
      <c r="D117" s="142" t="s">
        <v>186</v>
      </c>
      <c r="E117" s="142" t="s">
        <v>798</v>
      </c>
      <c r="F117" s="182">
        <f t="shared" si="26"/>
        <v>1.2840721500000002E-12</v>
      </c>
      <c r="G117" s="10">
        <v>6.3300000000000002E-7</v>
      </c>
      <c r="K117" s="10">
        <f t="shared" si="27"/>
        <v>4.9523403802119393E-9</v>
      </c>
      <c r="M117" s="10">
        <v>1.8600000000000001E-5</v>
      </c>
      <c r="N117" s="10">
        <f t="shared" si="28"/>
        <v>2.5928592370806451E-4</v>
      </c>
      <c r="O117" s="10">
        <f t="shared" si="29"/>
        <v>127.81835483870967</v>
      </c>
      <c r="P117" s="10">
        <f t="shared" si="30"/>
        <v>7.8236024963853693E-3</v>
      </c>
      <c r="S117" s="259">
        <v>3755.8</v>
      </c>
      <c r="U117" s="10">
        <f t="shared" si="9"/>
        <v>2.0285500000000003E-6</v>
      </c>
      <c r="V117" s="186">
        <v>1.45</v>
      </c>
      <c r="X117" s="181"/>
      <c r="Y117" s="13" t="s">
        <v>1008</v>
      </c>
    </row>
    <row r="118" spans="1:25" s="194" customFormat="1">
      <c r="A118" s="7" t="s">
        <v>555</v>
      </c>
      <c r="B118" s="7" t="s">
        <v>585</v>
      </c>
      <c r="C118" s="7" t="s">
        <v>586</v>
      </c>
      <c r="D118" s="7" t="s">
        <v>186</v>
      </c>
      <c r="E118" s="7"/>
      <c r="F118" s="182">
        <f t="shared" si="26"/>
        <v>1.1482992000000002E-12</v>
      </c>
      <c r="G118" s="10">
        <v>2.1600000000000001E-6</v>
      </c>
      <c r="H118" s="10"/>
      <c r="I118" s="10"/>
      <c r="J118" s="10"/>
      <c r="K118" s="10">
        <f t="shared" si="27"/>
        <v>3.3939393939393943E-8</v>
      </c>
      <c r="L118" s="10">
        <f t="shared" ref="L118:L128" si="31">K118*T118</f>
        <v>6.0412121212121211E-9</v>
      </c>
      <c r="M118" s="10">
        <v>1.1200000000000001E-5</v>
      </c>
      <c r="N118" s="10">
        <f t="shared" si="28"/>
        <v>3.3833815714285716E-5</v>
      </c>
      <c r="O118" s="10">
        <f t="shared" si="29"/>
        <v>63.642857142857139</v>
      </c>
      <c r="P118" s="10">
        <f t="shared" si="30"/>
        <v>1.5712682379349047E-2</v>
      </c>
      <c r="Q118" s="10"/>
      <c r="R118" s="10"/>
      <c r="S118" s="263">
        <v>330</v>
      </c>
      <c r="T118" s="204">
        <v>0.17799999999999999</v>
      </c>
      <c r="U118" s="10">
        <f t="shared" si="9"/>
        <v>5.3162000000000004E-7</v>
      </c>
      <c r="V118" s="183">
        <v>0.38</v>
      </c>
      <c r="W118" s="170"/>
      <c r="X118" s="181"/>
      <c r="Y118" s="13" t="s">
        <v>1009</v>
      </c>
    </row>
    <row r="119" spans="1:25" s="194" customFormat="1">
      <c r="A119" s="7" t="s">
        <v>555</v>
      </c>
      <c r="B119" s="7" t="s">
        <v>585</v>
      </c>
      <c r="C119" s="7" t="s">
        <v>587</v>
      </c>
      <c r="D119" s="7" t="s">
        <v>186</v>
      </c>
      <c r="E119" s="7"/>
      <c r="F119" s="182">
        <f t="shared" si="26"/>
        <v>1.1572527999999999E-12</v>
      </c>
      <c r="G119" s="10">
        <v>1.8799999999999998E-6</v>
      </c>
      <c r="H119" s="10"/>
      <c r="I119" s="10"/>
      <c r="J119" s="10"/>
      <c r="K119" s="10">
        <f t="shared" si="27"/>
        <v>7.064989517819707E-9</v>
      </c>
      <c r="L119" s="10">
        <f t="shared" si="31"/>
        <v>1.3352830188679247E-9</v>
      </c>
      <c r="M119" s="10">
        <v>3.3699999999999999E-6</v>
      </c>
      <c r="N119" s="10">
        <f t="shared" si="28"/>
        <v>1.638010639762611E-4</v>
      </c>
      <c r="O119" s="10">
        <f t="shared" si="29"/>
        <v>266.10089020771511</v>
      </c>
      <c r="P119" s="10">
        <f t="shared" si="30"/>
        <v>3.7579731477764403E-3</v>
      </c>
      <c r="Q119" s="10"/>
      <c r="R119" s="10"/>
      <c r="S119" s="263">
        <v>477</v>
      </c>
      <c r="T119" s="204">
        <v>0.189</v>
      </c>
      <c r="U119" s="10">
        <f t="shared" si="9"/>
        <v>6.1556000000000004E-7</v>
      </c>
      <c r="V119" s="183">
        <v>0.44</v>
      </c>
      <c r="W119" s="170"/>
      <c r="X119" s="181"/>
      <c r="Y119" s="13" t="s">
        <v>1009</v>
      </c>
    </row>
    <row r="120" spans="1:25" ht="17">
      <c r="A120" s="7" t="s">
        <v>555</v>
      </c>
      <c r="B120" s="7" t="s">
        <v>588</v>
      </c>
      <c r="C120" s="142" t="s">
        <v>589</v>
      </c>
      <c r="D120" s="7" t="s">
        <v>186</v>
      </c>
      <c r="F120" s="182">
        <f t="shared" si="26"/>
        <v>3.2400499999999994E-13</v>
      </c>
      <c r="G120" s="10">
        <v>1.5069999999999999E-7</v>
      </c>
      <c r="K120" s="10">
        <f t="shared" si="27"/>
        <v>7.8554778554778557E-10</v>
      </c>
      <c r="L120" s="10">
        <f t="shared" si="31"/>
        <v>1.4488422611036455E-10</v>
      </c>
      <c r="M120" s="10">
        <v>3.3700000000000001E-7</v>
      </c>
      <c r="N120" s="10">
        <f t="shared" si="28"/>
        <v>4.1245740356083077E-4</v>
      </c>
      <c r="O120" s="10">
        <f t="shared" si="29"/>
        <v>191.84065281899109</v>
      </c>
      <c r="P120" s="10">
        <f t="shared" si="30"/>
        <v>5.2126594926860358E-3</v>
      </c>
      <c r="S120" s="263">
        <v>429</v>
      </c>
      <c r="T120" s="169">
        <v>0.18443718991497446</v>
      </c>
      <c r="U120" s="10">
        <v>2.1499999999999997E-6</v>
      </c>
      <c r="V120" s="183">
        <v>1.54</v>
      </c>
      <c r="X120" s="181"/>
      <c r="Y120" s="13" t="s">
        <v>1010</v>
      </c>
    </row>
    <row r="121" spans="1:25" ht="17">
      <c r="A121" s="7" t="s">
        <v>555</v>
      </c>
      <c r="B121" s="7" t="s">
        <v>588</v>
      </c>
      <c r="C121" s="142" t="s">
        <v>590</v>
      </c>
      <c r="D121" s="7" t="s">
        <v>186</v>
      </c>
      <c r="F121" s="182">
        <f t="shared" si="26"/>
        <v>1.6119359999999996E-12</v>
      </c>
      <c r="G121" s="10">
        <v>8.3519999999999996E-7</v>
      </c>
      <c r="K121" s="10">
        <f t="shared" si="27"/>
        <v>2.316633266533066E-9</v>
      </c>
      <c r="L121" s="10">
        <f t="shared" si="31"/>
        <v>4.2174281203951683E-10</v>
      </c>
      <c r="M121" s="10">
        <v>1.156E-6</v>
      </c>
      <c r="N121" s="10">
        <f t="shared" si="28"/>
        <v>6.958097439446365E-4</v>
      </c>
      <c r="O121" s="10">
        <f t="shared" si="29"/>
        <v>360.52318339100344</v>
      </c>
      <c r="P121" s="10">
        <f t="shared" si="30"/>
        <v>2.7737467271708167E-3</v>
      </c>
      <c r="S121" s="263">
        <v>499</v>
      </c>
      <c r="T121" s="169">
        <v>0.18204988166757691</v>
      </c>
      <c r="U121" s="10">
        <v>1.9299999999999997E-6</v>
      </c>
      <c r="V121" s="183">
        <v>1.38</v>
      </c>
      <c r="X121" s="181"/>
      <c r="Y121" s="13" t="s">
        <v>1010</v>
      </c>
    </row>
    <row r="122" spans="1:25" ht="17">
      <c r="A122" s="7" t="s">
        <v>555</v>
      </c>
      <c r="B122" s="7" t="s">
        <v>588</v>
      </c>
      <c r="C122" s="142" t="s">
        <v>591</v>
      </c>
      <c r="D122" s="7" t="s">
        <v>186</v>
      </c>
      <c r="F122" s="182">
        <f t="shared" si="26"/>
        <v>4.0032E-14</v>
      </c>
      <c r="G122" s="10">
        <v>2.7800000000000001E-8</v>
      </c>
      <c r="K122" s="10">
        <f t="shared" si="27"/>
        <v>1.4256756756756755E-9</v>
      </c>
      <c r="L122" s="10">
        <f t="shared" si="31"/>
        <v>2.6129940354386382E-10</v>
      </c>
      <c r="M122" s="10">
        <v>4.2199999999999994E-7</v>
      </c>
      <c r="N122" s="10">
        <f t="shared" si="28"/>
        <v>2.8079317535545028E-5</v>
      </c>
      <c r="O122" s="10">
        <f t="shared" si="29"/>
        <v>19.499526066350715</v>
      </c>
      <c r="P122" s="10">
        <f t="shared" si="30"/>
        <v>5.1283297686175379E-2</v>
      </c>
      <c r="S122" s="263">
        <v>296</v>
      </c>
      <c r="T122" s="169">
        <v>0.18328109822034053</v>
      </c>
      <c r="U122" s="10">
        <v>1.44E-6</v>
      </c>
      <c r="V122" s="183">
        <v>1.03</v>
      </c>
      <c r="X122" s="181"/>
      <c r="Y122" s="13" t="s">
        <v>1010</v>
      </c>
    </row>
    <row r="123" spans="1:25" ht="17">
      <c r="A123" s="7" t="s">
        <v>555</v>
      </c>
      <c r="B123" s="7" t="s">
        <v>588</v>
      </c>
      <c r="C123" s="184" t="s">
        <v>592</v>
      </c>
      <c r="D123" s="7" t="s">
        <v>186</v>
      </c>
      <c r="F123" s="182">
        <f t="shared" si="26"/>
        <v>1.0252E-13</v>
      </c>
      <c r="G123" s="10">
        <v>2.1999999999999998E-8</v>
      </c>
      <c r="K123" s="10">
        <f t="shared" si="27"/>
        <v>9.3645484949832768E-10</v>
      </c>
      <c r="L123" s="10">
        <f t="shared" si="31"/>
        <v>1.7182657788960139E-10</v>
      </c>
      <c r="M123" s="10">
        <v>2.7999999999999997E-7</v>
      </c>
      <c r="N123" s="10">
        <f t="shared" si="28"/>
        <v>1.094767142857143E-4</v>
      </c>
      <c r="O123" s="10">
        <f t="shared" si="29"/>
        <v>23.492857142857144</v>
      </c>
      <c r="P123" s="10">
        <f t="shared" si="30"/>
        <v>4.2566129522651264E-2</v>
      </c>
      <c r="S123" s="263">
        <v>299</v>
      </c>
      <c r="T123" s="169">
        <v>0.18348623853211007</v>
      </c>
      <c r="U123" s="10">
        <v>4.6600000000000003E-6</v>
      </c>
      <c r="V123" s="183">
        <v>3.33</v>
      </c>
      <c r="X123" s="181"/>
      <c r="Y123" s="13" t="s">
        <v>1010</v>
      </c>
    </row>
    <row r="124" spans="1:25" ht="17">
      <c r="A124" s="7" t="s">
        <v>555</v>
      </c>
      <c r="B124" s="7" t="s">
        <v>588</v>
      </c>
      <c r="C124" s="184" t="s">
        <v>593</v>
      </c>
      <c r="D124" s="7" t="s">
        <v>186</v>
      </c>
      <c r="F124" s="182">
        <f t="shared" si="26"/>
        <v>1.2419999999999999E-13</v>
      </c>
      <c r="G124" s="10">
        <v>3.5999999999999998E-8</v>
      </c>
      <c r="K124" s="10">
        <f t="shared" si="27"/>
        <v>1.1437699680511182E-9</v>
      </c>
      <c r="L124" s="10">
        <f t="shared" si="31"/>
        <v>2.1102766938212512E-10</v>
      </c>
      <c r="M124" s="10">
        <v>3.58E-7</v>
      </c>
      <c r="N124" s="10">
        <f t="shared" si="28"/>
        <v>1.0858826815642458E-4</v>
      </c>
      <c r="O124" s="10">
        <f t="shared" si="29"/>
        <v>31.47486033519553</v>
      </c>
      <c r="P124" s="10">
        <f t="shared" si="30"/>
        <v>3.1771388001419952E-2</v>
      </c>
      <c r="S124" s="263">
        <v>313</v>
      </c>
      <c r="T124" s="169">
        <v>0.18450184501845018</v>
      </c>
      <c r="U124" s="10">
        <v>3.45E-6</v>
      </c>
      <c r="V124" s="183">
        <v>2.46</v>
      </c>
      <c r="X124" s="181"/>
      <c r="Y124" s="13" t="s">
        <v>1010</v>
      </c>
    </row>
    <row r="125" spans="1:25" ht="17">
      <c r="A125" s="7" t="s">
        <v>555</v>
      </c>
      <c r="B125" s="7" t="s">
        <v>588</v>
      </c>
      <c r="C125" s="142" t="s">
        <v>594</v>
      </c>
      <c r="D125" s="7" t="s">
        <v>186</v>
      </c>
      <c r="F125" s="182"/>
      <c r="K125" s="10">
        <f t="shared" si="27"/>
        <v>5.1034482758620687E-10</v>
      </c>
      <c r="L125" s="10">
        <f t="shared" si="31"/>
        <v>9.3140515683792971E-11</v>
      </c>
      <c r="M125" s="10">
        <v>1.48E-7</v>
      </c>
      <c r="S125" s="263">
        <v>290</v>
      </c>
      <c r="T125" s="169">
        <v>0.1825050645155403</v>
      </c>
      <c r="V125" s="183"/>
      <c r="X125" s="181"/>
      <c r="Y125" s="13" t="s">
        <v>1010</v>
      </c>
    </row>
    <row r="126" spans="1:25" ht="17">
      <c r="A126" s="7" t="s">
        <v>555</v>
      </c>
      <c r="B126" s="7" t="s">
        <v>588</v>
      </c>
      <c r="C126" s="142" t="s">
        <v>595</v>
      </c>
      <c r="D126" s="7" t="s">
        <v>186</v>
      </c>
      <c r="F126" s="182">
        <f t="shared" ref="F126:F136" si="32">G126*U126</f>
        <v>8.6874999999999981E-13</v>
      </c>
      <c r="G126" s="10">
        <v>1.3899999999999999E-7</v>
      </c>
      <c r="K126" s="10">
        <f t="shared" si="27"/>
        <v>5.6121794871794874E-9</v>
      </c>
      <c r="L126" s="10">
        <f t="shared" si="31"/>
        <v>1.0297577040696307E-9</v>
      </c>
      <c r="M126" s="10">
        <v>1.751E-6</v>
      </c>
      <c r="N126" s="10">
        <f t="shared" ref="N126:N138" si="33">F126/K126</f>
        <v>1.5479725870930891E-4</v>
      </c>
      <c r="O126" s="10">
        <f t="shared" ref="O126:O138" si="34">G126/K126</f>
        <v>24.76756139348943</v>
      </c>
      <c r="P126" s="10">
        <f t="shared" ref="P126:P138" si="35">K126/G126</f>
        <v>4.0375391994097037E-2</v>
      </c>
      <c r="S126" s="263">
        <v>312</v>
      </c>
      <c r="T126" s="169">
        <v>0.18348623853211007</v>
      </c>
      <c r="U126" s="10">
        <v>6.2499999999999995E-6</v>
      </c>
      <c r="V126" s="183">
        <v>4.46</v>
      </c>
      <c r="X126" s="181"/>
      <c r="Y126" s="13" t="s">
        <v>1010</v>
      </c>
    </row>
    <row r="127" spans="1:25" ht="17">
      <c r="A127" s="7" t="s">
        <v>555</v>
      </c>
      <c r="B127" s="7" t="s">
        <v>588</v>
      </c>
      <c r="C127" s="142" t="s">
        <v>596</v>
      </c>
      <c r="D127" s="7" t="s">
        <v>186</v>
      </c>
      <c r="F127" s="182">
        <f t="shared" si="32"/>
        <v>8.3299999999999996E-14</v>
      </c>
      <c r="G127" s="10">
        <v>1E-8</v>
      </c>
      <c r="K127" s="10">
        <f t="shared" si="27"/>
        <v>6.9444444444444439E-10</v>
      </c>
      <c r="L127" s="10">
        <f t="shared" si="31"/>
        <v>1.2649261283141064E-10</v>
      </c>
      <c r="M127" s="10">
        <v>1.9999999999999999E-7</v>
      </c>
      <c r="N127" s="10">
        <f t="shared" si="33"/>
        <v>1.1995200000000001E-4</v>
      </c>
      <c r="O127" s="10">
        <f t="shared" si="34"/>
        <v>14.400000000000002</v>
      </c>
      <c r="P127" s="10">
        <f t="shared" si="35"/>
        <v>6.9444444444444434E-2</v>
      </c>
      <c r="S127" s="263">
        <v>288</v>
      </c>
      <c r="T127" s="169">
        <v>0.18214936247723132</v>
      </c>
      <c r="U127" s="10">
        <v>8.3299999999999999E-6</v>
      </c>
      <c r="V127" s="183">
        <v>5.95</v>
      </c>
      <c r="X127" s="181"/>
      <c r="Y127" s="13" t="s">
        <v>1010</v>
      </c>
    </row>
    <row r="128" spans="1:25" ht="17">
      <c r="A128" s="7" t="s">
        <v>555</v>
      </c>
      <c r="B128" s="7" t="s">
        <v>588</v>
      </c>
      <c r="C128" s="142" t="s">
        <v>597</v>
      </c>
      <c r="D128" s="7" t="s">
        <v>186</v>
      </c>
      <c r="F128" s="182">
        <f t="shared" si="32"/>
        <v>2.0525999999999998E-13</v>
      </c>
      <c r="G128" s="10">
        <v>3.2999999999999998E-8</v>
      </c>
      <c r="K128" s="10">
        <f t="shared" si="27"/>
        <v>2.4801324503311255E-9</v>
      </c>
      <c r="L128" s="10">
        <f t="shared" si="31"/>
        <v>4.5507017437268356E-10</v>
      </c>
      <c r="M128" s="10">
        <v>7.4899999999999994E-7</v>
      </c>
      <c r="N128" s="10">
        <f t="shared" si="33"/>
        <v>8.2761708945260342E-5</v>
      </c>
      <c r="O128" s="10">
        <f t="shared" si="34"/>
        <v>13.305740987983979</v>
      </c>
      <c r="P128" s="10">
        <f t="shared" si="35"/>
        <v>7.5155528797912902E-2</v>
      </c>
      <c r="S128" s="263">
        <v>302</v>
      </c>
      <c r="T128" s="169">
        <v>0.18348623853211007</v>
      </c>
      <c r="U128" s="10">
        <v>6.2199999999999997E-6</v>
      </c>
      <c r="V128" s="183">
        <v>4.4400000000000004</v>
      </c>
      <c r="X128" s="181"/>
      <c r="Y128" s="13" t="s">
        <v>1010</v>
      </c>
    </row>
    <row r="129" spans="1:25">
      <c r="A129" s="7" t="s">
        <v>555</v>
      </c>
      <c r="B129" s="7" t="s">
        <v>598</v>
      </c>
      <c r="C129" s="7" t="s">
        <v>599</v>
      </c>
      <c r="D129" s="7" t="s">
        <v>186</v>
      </c>
      <c r="F129" s="182">
        <f t="shared" si="32"/>
        <v>2.3352108000000006E-13</v>
      </c>
      <c r="G129" s="10">
        <v>1.0700000000000001E-7</v>
      </c>
      <c r="K129" s="10">
        <f t="shared" si="27"/>
        <v>1.7037007272873389E-9</v>
      </c>
      <c r="M129" s="10">
        <v>4.2400000000000001E-6</v>
      </c>
      <c r="N129" s="10">
        <f t="shared" si="33"/>
        <v>1.370669603292453E-4</v>
      </c>
      <c r="O129" s="10">
        <f t="shared" si="34"/>
        <v>62.804457547169811</v>
      </c>
      <c r="P129" s="10">
        <f t="shared" si="35"/>
        <v>1.592243670361999E-2</v>
      </c>
      <c r="S129" s="258">
        <v>2488.6999999999998</v>
      </c>
      <c r="U129" s="10">
        <f>V129*0.000001399</f>
        <v>2.1824400000000003E-6</v>
      </c>
      <c r="V129" s="170">
        <v>1.56</v>
      </c>
      <c r="X129" s="181"/>
      <c r="Y129" s="13" t="s">
        <v>1011</v>
      </c>
    </row>
    <row r="130" spans="1:25">
      <c r="A130" s="7" t="s">
        <v>555</v>
      </c>
      <c r="B130" s="7" t="s">
        <v>598</v>
      </c>
      <c r="C130" s="7" t="s">
        <v>600</v>
      </c>
      <c r="D130" s="7" t="s">
        <v>186</v>
      </c>
      <c r="F130" s="182">
        <f t="shared" si="32"/>
        <v>1.7185316000000001E-13</v>
      </c>
      <c r="G130" s="10">
        <v>7.4000000000000001E-8</v>
      </c>
      <c r="K130" s="10">
        <f t="shared" si="27"/>
        <v>1.2264267225440651E-9</v>
      </c>
      <c r="M130" s="10">
        <v>1.99E-6</v>
      </c>
      <c r="N130" s="10">
        <f t="shared" si="33"/>
        <v>1.4012509417889448E-4</v>
      </c>
      <c r="O130" s="10">
        <f t="shared" si="34"/>
        <v>60.337889447236186</v>
      </c>
      <c r="P130" s="10">
        <f t="shared" si="35"/>
        <v>1.6573334088433311E-2</v>
      </c>
      <c r="S130" s="258">
        <v>1622.6</v>
      </c>
      <c r="U130" s="10">
        <f t="shared" ref="U130:U136" si="36">V130*0.000001399</f>
        <v>2.32234E-6</v>
      </c>
      <c r="V130" s="170">
        <v>1.66</v>
      </c>
      <c r="X130" s="181"/>
      <c r="Y130" s="13" t="s">
        <v>1011</v>
      </c>
    </row>
    <row r="131" spans="1:25">
      <c r="A131" s="7" t="s">
        <v>555</v>
      </c>
      <c r="B131" s="7" t="s">
        <v>598</v>
      </c>
      <c r="C131" s="7" t="s">
        <v>601</v>
      </c>
      <c r="D131" s="7" t="s">
        <v>186</v>
      </c>
      <c r="F131" s="182">
        <f t="shared" si="32"/>
        <v>1.5423975000000001E-13</v>
      </c>
      <c r="G131" s="10">
        <v>6.2999999999999995E-8</v>
      </c>
      <c r="K131" s="10">
        <f t="shared" si="27"/>
        <v>9.7337006427915521E-10</v>
      </c>
      <c r="M131" s="10">
        <v>2.12E-6</v>
      </c>
      <c r="N131" s="10">
        <f t="shared" si="33"/>
        <v>1.5845951674528302E-4</v>
      </c>
      <c r="O131" s="10">
        <f t="shared" si="34"/>
        <v>64.723584905660374</v>
      </c>
      <c r="P131" s="10">
        <f t="shared" si="35"/>
        <v>1.5450318480621512E-2</v>
      </c>
      <c r="S131" s="258">
        <v>2178</v>
      </c>
      <c r="U131" s="10">
        <f t="shared" si="36"/>
        <v>2.4482500000000002E-6</v>
      </c>
      <c r="V131" s="170">
        <v>1.75</v>
      </c>
      <c r="X131" s="181"/>
      <c r="Y131" s="13" t="s">
        <v>1011</v>
      </c>
    </row>
    <row r="132" spans="1:25">
      <c r="A132" s="7" t="s">
        <v>555</v>
      </c>
      <c r="B132" s="7" t="s">
        <v>598</v>
      </c>
      <c r="C132" s="7" t="s">
        <v>602</v>
      </c>
      <c r="D132" s="7" t="s">
        <v>186</v>
      </c>
      <c r="F132" s="182">
        <f t="shared" si="32"/>
        <v>1.9405528999999999E-13</v>
      </c>
      <c r="G132" s="10">
        <v>9.6999999999999995E-8</v>
      </c>
      <c r="K132" s="10">
        <f t="shared" si="27"/>
        <v>1.6476075835088774E-9</v>
      </c>
      <c r="M132" s="10">
        <v>4.3799999999999996E-6</v>
      </c>
      <c r="N132" s="10">
        <f t="shared" si="33"/>
        <v>1.1778004176621004E-4</v>
      </c>
      <c r="O132" s="10">
        <f t="shared" si="34"/>
        <v>58.873242009132419</v>
      </c>
      <c r="P132" s="10">
        <f t="shared" si="35"/>
        <v>1.6985645190813171E-2</v>
      </c>
      <c r="S132" s="258">
        <v>2658.4</v>
      </c>
      <c r="U132" s="10">
        <f t="shared" si="36"/>
        <v>2.00057E-6</v>
      </c>
      <c r="V132" s="170">
        <v>1.43</v>
      </c>
      <c r="X132" s="181"/>
      <c r="Y132" s="13" t="s">
        <v>1011</v>
      </c>
    </row>
    <row r="133" spans="1:25">
      <c r="A133" s="7" t="s">
        <v>555</v>
      </c>
      <c r="B133" s="7" t="s">
        <v>598</v>
      </c>
      <c r="C133" s="7" t="s">
        <v>603</v>
      </c>
      <c r="D133" s="7" t="s">
        <v>186</v>
      </c>
      <c r="F133" s="182">
        <f t="shared" si="32"/>
        <v>2.0691210000000002E-13</v>
      </c>
      <c r="G133" s="10">
        <v>1.02E-7</v>
      </c>
      <c r="K133" s="10">
        <f t="shared" si="27"/>
        <v>1.6510438858116744E-9</v>
      </c>
      <c r="M133" s="10">
        <v>4.6500000000000004E-6</v>
      </c>
      <c r="N133" s="10">
        <f t="shared" si="33"/>
        <v>1.2532198676129034E-4</v>
      </c>
      <c r="O133" s="10">
        <f t="shared" si="34"/>
        <v>61.779096774193548</v>
      </c>
      <c r="P133" s="10">
        <f t="shared" si="35"/>
        <v>1.6186704762859553E-2</v>
      </c>
      <c r="S133" s="258">
        <v>2816.4</v>
      </c>
      <c r="U133" s="10">
        <f t="shared" si="36"/>
        <v>2.0285500000000003E-6</v>
      </c>
      <c r="V133" s="170">
        <v>1.45</v>
      </c>
      <c r="X133" s="181"/>
      <c r="Y133" s="13" t="s">
        <v>1011</v>
      </c>
    </row>
    <row r="134" spans="1:25">
      <c r="A134" s="7" t="s">
        <v>555</v>
      </c>
      <c r="B134" s="7" t="s">
        <v>598</v>
      </c>
      <c r="C134" s="7" t="s">
        <v>604</v>
      </c>
      <c r="D134" s="7" t="s">
        <v>186</v>
      </c>
      <c r="F134" s="182">
        <f t="shared" si="32"/>
        <v>2.3727039999999999E-13</v>
      </c>
      <c r="G134" s="10">
        <v>1.06E-7</v>
      </c>
      <c r="K134" s="10">
        <f t="shared" si="27"/>
        <v>1.4125809104888602E-9</v>
      </c>
      <c r="M134" s="10">
        <v>3.9500000000000003E-6</v>
      </c>
      <c r="N134" s="10">
        <f t="shared" si="33"/>
        <v>1.6796942266329113E-4</v>
      </c>
      <c r="O134" s="10">
        <f t="shared" si="34"/>
        <v>75.03994936708861</v>
      </c>
      <c r="P134" s="10">
        <f t="shared" si="35"/>
        <v>1.332623500461189E-2</v>
      </c>
      <c r="S134" s="258">
        <v>2796.3</v>
      </c>
      <c r="U134" s="10">
        <f t="shared" si="36"/>
        <v>2.2384E-6</v>
      </c>
      <c r="V134" s="170">
        <v>1.6</v>
      </c>
      <c r="X134" s="181"/>
      <c r="Y134" s="13" t="s">
        <v>1011</v>
      </c>
    </row>
    <row r="135" spans="1:25">
      <c r="A135" s="7" t="s">
        <v>555</v>
      </c>
      <c r="B135" s="7" t="s">
        <v>598</v>
      </c>
      <c r="C135" s="7" t="s">
        <v>605</v>
      </c>
      <c r="D135" s="7" t="s">
        <v>186</v>
      </c>
      <c r="F135" s="182">
        <f t="shared" si="32"/>
        <v>1.9918961999999997E-13</v>
      </c>
      <c r="G135" s="10">
        <v>1.1299999999999998E-7</v>
      </c>
      <c r="K135" s="10">
        <f t="shared" si="27"/>
        <v>2.2001527883880826E-9</v>
      </c>
      <c r="M135" s="10">
        <v>4.3200000000000001E-6</v>
      </c>
      <c r="N135" s="10">
        <f t="shared" si="33"/>
        <v>9.053444881249998E-5</v>
      </c>
      <c r="O135" s="10">
        <f t="shared" si="34"/>
        <v>51.360069444444434</v>
      </c>
      <c r="P135" s="10">
        <f t="shared" si="35"/>
        <v>1.9470378658301618E-2</v>
      </c>
      <c r="S135" s="258">
        <v>1963.5</v>
      </c>
      <c r="U135" s="10">
        <f t="shared" si="36"/>
        <v>1.7627400000000001E-6</v>
      </c>
      <c r="V135" s="170">
        <v>1.26</v>
      </c>
      <c r="X135" s="181"/>
      <c r="Y135" s="13" t="s">
        <v>1011</v>
      </c>
    </row>
    <row r="136" spans="1:25">
      <c r="A136" s="7" t="s">
        <v>555</v>
      </c>
      <c r="B136" s="7" t="s">
        <v>598</v>
      </c>
      <c r="C136" s="7" t="s">
        <v>606</v>
      </c>
      <c r="D136" s="7" t="s">
        <v>186</v>
      </c>
      <c r="F136" s="182">
        <f t="shared" si="32"/>
        <v>5.3969223000000001E-13</v>
      </c>
      <c r="G136" s="10">
        <v>2.3099999999999999E-7</v>
      </c>
      <c r="K136" s="10">
        <f t="shared" si="27"/>
        <v>1.907041094865946E-9</v>
      </c>
      <c r="M136" s="10">
        <v>5.0999999999999995E-6</v>
      </c>
      <c r="N136" s="10">
        <f t="shared" si="33"/>
        <v>2.8299979033117651E-4</v>
      </c>
      <c r="O136" s="10">
        <f t="shared" si="34"/>
        <v>121.13005882352942</v>
      </c>
      <c r="P136" s="10">
        <f t="shared" si="35"/>
        <v>8.2555891552638355E-3</v>
      </c>
      <c r="S136" s="258">
        <v>2674.3</v>
      </c>
      <c r="U136" s="10">
        <f t="shared" si="36"/>
        <v>2.33633E-6</v>
      </c>
      <c r="V136" s="170">
        <v>1.67</v>
      </c>
      <c r="X136" s="181"/>
      <c r="Y136" s="13" t="s">
        <v>1011</v>
      </c>
    </row>
    <row r="137" spans="1:25">
      <c r="A137" s="7" t="s">
        <v>555</v>
      </c>
      <c r="B137" s="7" t="s">
        <v>607</v>
      </c>
      <c r="C137" s="7" t="s">
        <v>608</v>
      </c>
      <c r="D137" s="7" t="s">
        <v>186</v>
      </c>
      <c r="F137" s="171">
        <v>5.2877999999999993E-12</v>
      </c>
      <c r="G137" s="10">
        <v>2.5180000000000003E-6</v>
      </c>
      <c r="K137" s="10">
        <f t="shared" si="27"/>
        <v>1.4203539823008851E-9</v>
      </c>
      <c r="M137" s="10">
        <v>9.6300000000000014E-7</v>
      </c>
      <c r="N137" s="10">
        <f t="shared" si="33"/>
        <v>3.7228747663551392E-3</v>
      </c>
      <c r="O137" s="10">
        <f t="shared" si="34"/>
        <v>1772.797507788162</v>
      </c>
      <c r="P137" s="10">
        <f t="shared" si="35"/>
        <v>5.6408021536969214E-4</v>
      </c>
      <c r="S137" s="258">
        <v>678</v>
      </c>
      <c r="T137" s="169">
        <v>0.19230769230769229</v>
      </c>
      <c r="U137" s="10">
        <v>2.0999999999999998E-6</v>
      </c>
      <c r="V137" s="170">
        <v>1.5</v>
      </c>
      <c r="X137" s="181"/>
      <c r="Y137" s="13" t="s">
        <v>1012</v>
      </c>
    </row>
    <row r="138" spans="1:25">
      <c r="A138" s="7" t="s">
        <v>555</v>
      </c>
      <c r="B138" s="7" t="s">
        <v>609</v>
      </c>
      <c r="C138" s="7" t="s">
        <v>610</v>
      </c>
      <c r="D138" s="7" t="s">
        <v>186</v>
      </c>
      <c r="F138" s="171">
        <v>6.0264000000000003E-12</v>
      </c>
      <c r="G138" s="10">
        <v>6.4799999999999998E-6</v>
      </c>
      <c r="K138" s="10">
        <f t="shared" si="27"/>
        <v>5.735056542810985E-11</v>
      </c>
      <c r="M138" s="10">
        <v>7.0999999999999987E-8</v>
      </c>
      <c r="N138" s="10">
        <f t="shared" si="33"/>
        <v>0.10508004507042255</v>
      </c>
      <c r="O138" s="10">
        <f t="shared" si="34"/>
        <v>112989.29577464789</v>
      </c>
      <c r="P138" s="10">
        <f t="shared" si="35"/>
        <v>8.8503958993996687E-6</v>
      </c>
      <c r="S138" s="258">
        <v>1238</v>
      </c>
      <c r="T138" s="169">
        <v>0.18867924528301888</v>
      </c>
      <c r="U138" s="10">
        <v>9.2999999999999999E-7</v>
      </c>
      <c r="V138" s="170">
        <v>0.66</v>
      </c>
      <c r="X138" s="181"/>
      <c r="Y138" s="13" t="s">
        <v>1012</v>
      </c>
    </row>
    <row r="139" spans="1:25">
      <c r="A139" s="7" t="s">
        <v>555</v>
      </c>
      <c r="B139" s="7" t="s">
        <v>611</v>
      </c>
      <c r="C139" s="7" t="s">
        <v>612</v>
      </c>
      <c r="D139" s="7" t="s">
        <v>186</v>
      </c>
      <c r="F139" s="171">
        <v>3.5816000000000004E-12</v>
      </c>
      <c r="G139" s="10">
        <v>1.7800000000000001E-7</v>
      </c>
      <c r="U139" s="10">
        <v>2.8999999999999998E-6</v>
      </c>
      <c r="V139" s="170">
        <v>2.0699999999999998</v>
      </c>
      <c r="X139" s="181"/>
      <c r="Y139" s="13" t="s">
        <v>1012</v>
      </c>
    </row>
    <row r="140" spans="1:25">
      <c r="A140" s="7" t="s">
        <v>555</v>
      </c>
      <c r="B140" s="205" t="s">
        <v>613</v>
      </c>
      <c r="C140" s="7" t="s">
        <v>614</v>
      </c>
      <c r="D140" s="7" t="s">
        <v>186</v>
      </c>
      <c r="F140" s="171">
        <v>5.3199999999999999E-12</v>
      </c>
      <c r="G140" s="10">
        <v>1.6280000000000001E-6</v>
      </c>
      <c r="K140" s="10">
        <f t="shared" ref="K140:K147" si="37">(1/S140)*M140</f>
        <v>9.6478533526290394E-11</v>
      </c>
      <c r="M140" s="10">
        <v>1.9999999999999999E-7</v>
      </c>
      <c r="N140" s="10">
        <f t="shared" ref="N140:N147" si="38">F140/K140</f>
        <v>5.5141800000000005E-2</v>
      </c>
      <c r="O140" s="10">
        <f t="shared" ref="O140:O147" si="39">G140/K140</f>
        <v>16874.22</v>
      </c>
      <c r="P140" s="10">
        <f t="shared" ref="P140:P147" si="40">K140/G140</f>
        <v>5.9261998480522351E-5</v>
      </c>
      <c r="S140" s="258">
        <v>2073</v>
      </c>
      <c r="T140" s="169">
        <v>0.18181818181818182</v>
      </c>
      <c r="U140" s="10">
        <v>2.2000000000000001E-6</v>
      </c>
      <c r="V140" s="170">
        <v>1.57</v>
      </c>
      <c r="X140" s="181"/>
      <c r="Y140" s="13" t="s">
        <v>1012</v>
      </c>
    </row>
    <row r="141" spans="1:25">
      <c r="A141" s="7" t="s">
        <v>555</v>
      </c>
      <c r="B141" s="205" t="s">
        <v>564</v>
      </c>
      <c r="C141" s="7" t="s">
        <v>615</v>
      </c>
      <c r="D141" s="7" t="s">
        <v>186</v>
      </c>
      <c r="F141" s="171">
        <v>3.9925000000000002E-12</v>
      </c>
      <c r="G141" s="10">
        <v>1.0640000000000001E-6</v>
      </c>
      <c r="K141" s="10">
        <f t="shared" si="37"/>
        <v>1.5957120980091883E-9</v>
      </c>
      <c r="M141" s="10">
        <v>1.0419999999999999E-6</v>
      </c>
      <c r="N141" s="10">
        <f t="shared" si="38"/>
        <v>2.502017754318618E-3</v>
      </c>
      <c r="O141" s="10">
        <f t="shared" si="39"/>
        <v>666.78694817658356</v>
      </c>
      <c r="P141" s="10">
        <f t="shared" si="40"/>
        <v>1.4997294154221693E-3</v>
      </c>
      <c r="S141" s="258">
        <v>653</v>
      </c>
      <c r="T141" s="169">
        <v>0.18867924528301888</v>
      </c>
      <c r="U141" s="10">
        <v>4.9999999999999996E-6</v>
      </c>
      <c r="V141" s="170">
        <v>3.57</v>
      </c>
      <c r="X141" s="181"/>
      <c r="Y141" s="13" t="s">
        <v>1012</v>
      </c>
    </row>
    <row r="142" spans="1:25">
      <c r="A142" s="7" t="s">
        <v>555</v>
      </c>
      <c r="B142" s="205" t="s">
        <v>616</v>
      </c>
      <c r="C142" s="7" t="s">
        <v>617</v>
      </c>
      <c r="D142" s="7" t="s">
        <v>186</v>
      </c>
      <c r="F142" s="171">
        <v>6.2399999999999997E-13</v>
      </c>
      <c r="G142" s="10">
        <v>1.5969999999999999E-6</v>
      </c>
      <c r="K142" s="10">
        <f t="shared" si="37"/>
        <v>1.2753977968176253E-9</v>
      </c>
      <c r="M142" s="10">
        <v>1.0419999999999999E-6</v>
      </c>
      <c r="N142" s="10">
        <f t="shared" si="38"/>
        <v>4.8925911708253358E-4</v>
      </c>
      <c r="O142" s="10">
        <f t="shared" si="39"/>
        <v>1252.1583493282151</v>
      </c>
      <c r="P142" s="10">
        <f t="shared" si="40"/>
        <v>7.9862103745624634E-4</v>
      </c>
      <c r="S142" s="258">
        <v>817</v>
      </c>
      <c r="T142" s="169">
        <v>0.18181818181818182</v>
      </c>
      <c r="U142" s="10">
        <v>2.4999999999999998E-6</v>
      </c>
      <c r="V142" s="170">
        <v>1.79</v>
      </c>
      <c r="X142" s="181"/>
      <c r="Y142" s="13" t="s">
        <v>1012</v>
      </c>
    </row>
    <row r="143" spans="1:25">
      <c r="A143" s="7" t="s">
        <v>555</v>
      </c>
      <c r="B143" s="205" t="s">
        <v>618</v>
      </c>
      <c r="C143" s="7" t="s">
        <v>619</v>
      </c>
      <c r="D143" s="7" t="s">
        <v>186</v>
      </c>
      <c r="F143" s="171">
        <v>2.6535000000000004E-12</v>
      </c>
      <c r="G143" s="10">
        <v>9.5999999999999999E-8</v>
      </c>
      <c r="K143" s="10">
        <f t="shared" si="37"/>
        <v>9.9350649350649357E-10</v>
      </c>
      <c r="M143" s="10">
        <v>3.0600000000000001E-7</v>
      </c>
      <c r="N143" s="10">
        <f t="shared" si="38"/>
        <v>2.6708431372549023E-3</v>
      </c>
      <c r="O143" s="10">
        <f t="shared" si="39"/>
        <v>96.627450980392155</v>
      </c>
      <c r="P143" s="10">
        <f t="shared" si="40"/>
        <v>1.0349025974025974E-2</v>
      </c>
      <c r="S143" s="258">
        <v>308</v>
      </c>
      <c r="T143" s="169">
        <v>0.18867924528301888</v>
      </c>
      <c r="U143" s="10">
        <v>6.4999999999999996E-6</v>
      </c>
      <c r="V143" s="170">
        <v>4.6399999999999997</v>
      </c>
      <c r="X143" s="181"/>
      <c r="Y143" s="13" t="s">
        <v>1012</v>
      </c>
    </row>
    <row r="144" spans="1:25">
      <c r="A144" s="7" t="s">
        <v>555</v>
      </c>
      <c r="B144" s="205" t="s">
        <v>620</v>
      </c>
      <c r="C144" s="7" t="s">
        <v>621</v>
      </c>
      <c r="D144" s="7" t="s">
        <v>186</v>
      </c>
      <c r="F144" s="171">
        <v>1.5687E-12</v>
      </c>
      <c r="G144" s="10">
        <v>9.1500000000000003E-7</v>
      </c>
      <c r="K144" s="10">
        <f t="shared" si="37"/>
        <v>5.4141104294478519E-10</v>
      </c>
      <c r="M144" s="10">
        <v>7.0599999999999989E-7</v>
      </c>
      <c r="N144" s="10">
        <f t="shared" si="38"/>
        <v>2.8974288951841365E-3</v>
      </c>
      <c r="O144" s="10">
        <f t="shared" si="39"/>
        <v>1690.0283286118984</v>
      </c>
      <c r="P144" s="10">
        <f t="shared" si="40"/>
        <v>5.9170605786315318E-4</v>
      </c>
      <c r="S144" s="258">
        <v>1304</v>
      </c>
      <c r="T144" s="169">
        <v>0.18518518518518517</v>
      </c>
      <c r="U144" s="10">
        <v>2.8999999999999998E-6</v>
      </c>
      <c r="V144" s="170">
        <v>2.0699999999999998</v>
      </c>
      <c r="X144" s="181"/>
      <c r="Y144" s="13" t="s">
        <v>1012</v>
      </c>
    </row>
    <row r="145" spans="1:25">
      <c r="A145" s="7" t="s">
        <v>555</v>
      </c>
      <c r="B145" s="205" t="s">
        <v>622</v>
      </c>
      <c r="C145" s="7" t="s">
        <v>623</v>
      </c>
      <c r="D145" s="7" t="s">
        <v>186</v>
      </c>
      <c r="F145" s="171">
        <v>1.2645599999999999E-11</v>
      </c>
      <c r="G145" s="10">
        <v>5.8100000000000003E-7</v>
      </c>
      <c r="K145" s="10">
        <f t="shared" si="37"/>
        <v>1.2434782608695654E-9</v>
      </c>
      <c r="M145" s="10">
        <v>7.1500000000000004E-7</v>
      </c>
      <c r="N145" s="10">
        <f t="shared" si="38"/>
        <v>1.0169538461538459E-2</v>
      </c>
      <c r="O145" s="10">
        <f t="shared" si="39"/>
        <v>467.23776223776218</v>
      </c>
      <c r="P145" s="10">
        <f t="shared" si="40"/>
        <v>2.1402379705156029E-3</v>
      </c>
      <c r="S145" s="258">
        <v>575</v>
      </c>
      <c r="T145" s="169">
        <v>0.18518518518518517</v>
      </c>
      <c r="U145" s="10">
        <v>2.7E-6</v>
      </c>
      <c r="V145" s="170">
        <v>1.93</v>
      </c>
      <c r="X145" s="181"/>
      <c r="Y145" s="13" t="s">
        <v>1012</v>
      </c>
    </row>
    <row r="146" spans="1:25">
      <c r="A146" s="7" t="s">
        <v>555</v>
      </c>
      <c r="B146" s="205" t="s">
        <v>624</v>
      </c>
      <c r="C146" s="7" t="s">
        <v>625</v>
      </c>
      <c r="D146" s="7" t="s">
        <v>186</v>
      </c>
      <c r="F146" s="171">
        <v>1.32825E-11</v>
      </c>
      <c r="G146" s="10">
        <v>2.8739999999999999E-6</v>
      </c>
      <c r="K146" s="10">
        <f t="shared" si="37"/>
        <v>1.0203160270880359E-9</v>
      </c>
      <c r="M146" s="10">
        <v>9.0399999999999984E-7</v>
      </c>
      <c r="N146" s="10">
        <f t="shared" si="38"/>
        <v>1.301802544247788E-2</v>
      </c>
      <c r="O146" s="10">
        <f t="shared" si="39"/>
        <v>2816.7743362831861</v>
      </c>
      <c r="P146" s="10">
        <f t="shared" si="40"/>
        <v>3.5501601499235766E-4</v>
      </c>
      <c r="S146" s="258">
        <v>886</v>
      </c>
      <c r="T146" s="169">
        <v>0.19230769230769229</v>
      </c>
      <c r="U146" s="10">
        <v>4.4000000000000002E-6</v>
      </c>
      <c r="V146" s="170">
        <v>3.14</v>
      </c>
      <c r="X146" s="181"/>
      <c r="Y146" s="13" t="s">
        <v>1012</v>
      </c>
    </row>
    <row r="147" spans="1:25">
      <c r="A147" s="7" t="s">
        <v>555</v>
      </c>
      <c r="B147" s="205" t="s">
        <v>626</v>
      </c>
      <c r="C147" s="7" t="s">
        <v>627</v>
      </c>
      <c r="D147" s="7" t="s">
        <v>186</v>
      </c>
      <c r="F147" s="171">
        <v>1.5480000000000001E-12</v>
      </c>
      <c r="G147" s="10">
        <v>1.9250000000000002E-6</v>
      </c>
      <c r="K147" s="10">
        <f t="shared" si="37"/>
        <v>5.2863849765258215E-9</v>
      </c>
      <c r="M147" s="10">
        <v>2.2519999999999998E-6</v>
      </c>
      <c r="N147" s="10">
        <f t="shared" si="38"/>
        <v>2.928277087033748E-4</v>
      </c>
      <c r="O147" s="10">
        <f t="shared" si="39"/>
        <v>364.14298401420962</v>
      </c>
      <c r="P147" s="10">
        <f t="shared" si="40"/>
        <v>2.7461740137796472E-3</v>
      </c>
      <c r="S147" s="258">
        <v>426</v>
      </c>
      <c r="T147" s="169">
        <v>0.18518518518518517</v>
      </c>
      <c r="U147" s="10">
        <v>6.9E-6</v>
      </c>
      <c r="V147" s="170">
        <v>4.93</v>
      </c>
      <c r="X147" s="181"/>
      <c r="Y147" s="13" t="s">
        <v>1012</v>
      </c>
    </row>
    <row r="148" spans="1:25">
      <c r="A148" s="7" t="s">
        <v>555</v>
      </c>
      <c r="B148" s="205" t="s">
        <v>556</v>
      </c>
      <c r="C148" s="7" t="s">
        <v>628</v>
      </c>
      <c r="D148" s="7" t="s">
        <v>414</v>
      </c>
      <c r="F148" s="171">
        <v>1.1999999999999999E-13</v>
      </c>
      <c r="G148" s="10">
        <v>2.1500000000000001E-7</v>
      </c>
      <c r="S148" s="258">
        <v>309</v>
      </c>
      <c r="U148" s="10">
        <v>7.1999999999999997E-6</v>
      </c>
      <c r="V148" s="170">
        <v>5.2</v>
      </c>
      <c r="X148" s="181"/>
      <c r="Y148" s="13" t="s">
        <v>1012</v>
      </c>
    </row>
    <row r="149" spans="1:25">
      <c r="A149" s="7" t="s">
        <v>555</v>
      </c>
      <c r="B149" s="205" t="s">
        <v>556</v>
      </c>
      <c r="C149" s="7" t="s">
        <v>629</v>
      </c>
      <c r="D149" s="7" t="s">
        <v>414</v>
      </c>
      <c r="F149" s="171">
        <v>4.3499999999999998E-14</v>
      </c>
      <c r="G149" s="10">
        <v>4.0000000000000001E-8</v>
      </c>
      <c r="S149" s="258">
        <v>375</v>
      </c>
      <c r="U149" s="10">
        <v>3.0000000000000001E-6</v>
      </c>
      <c r="V149" s="170">
        <v>2.1</v>
      </c>
      <c r="X149" s="181"/>
      <c r="Y149" s="13" t="s">
        <v>1012</v>
      </c>
    </row>
    <row r="150" spans="1:25">
      <c r="A150" s="7" t="s">
        <v>555</v>
      </c>
      <c r="B150" s="205" t="s">
        <v>556</v>
      </c>
      <c r="C150" s="7" t="s">
        <v>630</v>
      </c>
      <c r="D150" s="7" t="s">
        <v>414</v>
      </c>
      <c r="F150" s="171">
        <v>4.0599999999999999E-14</v>
      </c>
      <c r="G150" s="10">
        <v>1.5000000000000002E-8</v>
      </c>
      <c r="S150" s="258">
        <v>478</v>
      </c>
      <c r="U150" s="10">
        <v>2.8999999999999998E-6</v>
      </c>
      <c r="V150" s="170">
        <v>2.1</v>
      </c>
      <c r="X150" s="181"/>
      <c r="Y150" s="13" t="s">
        <v>1012</v>
      </c>
    </row>
    <row r="151" spans="1:25">
      <c r="A151" s="7" t="s">
        <v>555</v>
      </c>
      <c r="B151" s="205" t="s">
        <v>556</v>
      </c>
      <c r="C151" s="7" t="s">
        <v>631</v>
      </c>
      <c r="D151" s="7" t="s">
        <v>414</v>
      </c>
      <c r="F151" s="171">
        <v>3.4500000000000004E-14</v>
      </c>
      <c r="G151" s="10">
        <v>6.9999999999999998E-9</v>
      </c>
      <c r="S151" s="258">
        <v>483</v>
      </c>
      <c r="U151" s="10">
        <v>5.7999999999999995E-6</v>
      </c>
      <c r="V151" s="170">
        <v>4.2</v>
      </c>
      <c r="X151" s="181"/>
      <c r="Y151" s="13" t="s">
        <v>1012</v>
      </c>
    </row>
    <row r="152" spans="1:25">
      <c r="A152" s="7" t="s">
        <v>555</v>
      </c>
      <c r="B152" s="205" t="s">
        <v>556</v>
      </c>
      <c r="C152" s="7" t="s">
        <v>632</v>
      </c>
      <c r="D152" s="7" t="s">
        <v>414</v>
      </c>
      <c r="F152" s="171">
        <v>5.0599999999999994E-14</v>
      </c>
      <c r="G152" s="10">
        <v>5.0000000000000001E-9</v>
      </c>
      <c r="S152" s="258">
        <v>431</v>
      </c>
      <c r="U152" s="10">
        <v>6.9E-6</v>
      </c>
      <c r="V152" s="170">
        <v>5</v>
      </c>
      <c r="X152" s="181"/>
      <c r="Y152" s="13" t="s">
        <v>1012</v>
      </c>
    </row>
    <row r="153" spans="1:25">
      <c r="A153" s="7" t="s">
        <v>555</v>
      </c>
      <c r="B153" s="205" t="s">
        <v>556</v>
      </c>
      <c r="C153" s="7" t="s">
        <v>633</v>
      </c>
      <c r="D153" s="7" t="s">
        <v>414</v>
      </c>
      <c r="F153" s="171">
        <v>5.9599999999999993E-14</v>
      </c>
      <c r="G153" s="10">
        <v>4.5999999999999995E-8</v>
      </c>
      <c r="S153" s="258">
        <v>528</v>
      </c>
      <c r="U153" s="10">
        <v>1.1000000000000001E-6</v>
      </c>
      <c r="V153" s="170">
        <v>0.8</v>
      </c>
      <c r="X153" s="181"/>
      <c r="Y153" s="13" t="s">
        <v>1012</v>
      </c>
    </row>
    <row r="154" spans="1:25">
      <c r="A154" s="7" t="s">
        <v>555</v>
      </c>
      <c r="B154" s="205" t="s">
        <v>556</v>
      </c>
      <c r="C154" s="7" t="s">
        <v>634</v>
      </c>
      <c r="D154" s="7" t="s">
        <v>414</v>
      </c>
      <c r="F154" s="171">
        <f t="shared" ref="F154:F159" si="41">G154*U154</f>
        <v>5.9599999999999993E-14</v>
      </c>
      <c r="G154" s="10">
        <v>1.49E-7</v>
      </c>
      <c r="S154" s="258">
        <v>632</v>
      </c>
      <c r="U154" s="10">
        <v>3.9999999999999998E-7</v>
      </c>
      <c r="V154" s="170">
        <v>0.3</v>
      </c>
      <c r="X154" s="181"/>
      <c r="Y154" s="13" t="s">
        <v>1012</v>
      </c>
    </row>
    <row r="155" spans="1:25">
      <c r="A155" s="7" t="s">
        <v>555</v>
      </c>
      <c r="B155" s="205" t="s">
        <v>556</v>
      </c>
      <c r="C155" s="7" t="s">
        <v>635</v>
      </c>
      <c r="D155" s="7" t="s">
        <v>636</v>
      </c>
      <c r="F155" s="171">
        <f t="shared" si="41"/>
        <v>8.5040000000000009E-14</v>
      </c>
      <c r="G155" s="10">
        <v>1.063E-5</v>
      </c>
      <c r="S155" s="258">
        <v>1063</v>
      </c>
      <c r="U155" s="10">
        <v>8.0000000000000005E-9</v>
      </c>
      <c r="V155" s="170">
        <v>6.0000000000000001E-3</v>
      </c>
      <c r="X155" s="181"/>
      <c r="Y155" s="13" t="s">
        <v>1012</v>
      </c>
    </row>
    <row r="156" spans="1:25">
      <c r="A156" s="7" t="s">
        <v>555</v>
      </c>
      <c r="B156" s="205" t="s">
        <v>556</v>
      </c>
      <c r="C156" s="7" t="s">
        <v>637</v>
      </c>
      <c r="D156" s="7" t="s">
        <v>636</v>
      </c>
      <c r="F156" s="171">
        <f t="shared" si="41"/>
        <v>5.9499999999999999E-14</v>
      </c>
      <c r="G156" s="10">
        <v>8.4999999999999999E-6</v>
      </c>
      <c r="S156" s="258">
        <v>850</v>
      </c>
      <c r="U156" s="10">
        <v>6.9999999999999998E-9</v>
      </c>
      <c r="V156" s="170">
        <v>5.0000000000000001E-3</v>
      </c>
      <c r="X156" s="181"/>
      <c r="Y156" s="13" t="s">
        <v>1012</v>
      </c>
    </row>
    <row r="157" spans="1:25">
      <c r="A157" s="7" t="s">
        <v>555</v>
      </c>
      <c r="B157" s="205" t="s">
        <v>564</v>
      </c>
      <c r="C157" s="7" t="s">
        <v>638</v>
      </c>
      <c r="D157" s="7" t="s">
        <v>639</v>
      </c>
      <c r="F157" s="171">
        <f t="shared" si="41"/>
        <v>1.17865E-12</v>
      </c>
      <c r="G157" s="10">
        <v>2.1430000000000001E-6</v>
      </c>
      <c r="U157" s="10">
        <v>5.5000000000000003E-7</v>
      </c>
      <c r="V157" s="170">
        <v>0.39</v>
      </c>
      <c r="X157" s="181"/>
      <c r="Y157" s="13" t="s">
        <v>1012</v>
      </c>
    </row>
    <row r="158" spans="1:25">
      <c r="A158" s="7" t="s">
        <v>555</v>
      </c>
      <c r="B158" s="205" t="s">
        <v>640</v>
      </c>
      <c r="C158" s="7" t="s">
        <v>641</v>
      </c>
      <c r="D158" s="7" t="s">
        <v>636</v>
      </c>
      <c r="F158" s="171">
        <f t="shared" si="41"/>
        <v>4.4160000000000008E-15</v>
      </c>
      <c r="G158" s="10">
        <v>4.4160000000000006E-6</v>
      </c>
      <c r="U158" s="10">
        <v>1.0000000000000001E-9</v>
      </c>
      <c r="V158" s="170">
        <v>6.9999999999999999E-4</v>
      </c>
      <c r="X158" s="181"/>
      <c r="Y158" s="13" t="s">
        <v>1012</v>
      </c>
    </row>
    <row r="159" spans="1:25">
      <c r="A159" s="7" t="s">
        <v>555</v>
      </c>
      <c r="B159" s="205" t="s">
        <v>640</v>
      </c>
      <c r="C159" s="7" t="s">
        <v>642</v>
      </c>
      <c r="D159" s="7" t="s">
        <v>414</v>
      </c>
      <c r="F159" s="171">
        <f t="shared" si="41"/>
        <v>3.4655999999999999E-13</v>
      </c>
      <c r="G159" s="10">
        <v>9.1200000000000001E-7</v>
      </c>
      <c r="U159" s="10">
        <v>3.7999999999999996E-7</v>
      </c>
      <c r="V159" s="170">
        <v>0.27</v>
      </c>
      <c r="X159" s="181"/>
      <c r="Y159" s="13" t="s">
        <v>1012</v>
      </c>
    </row>
    <row r="160" spans="1:25" ht="17">
      <c r="A160" s="66" t="s">
        <v>643</v>
      </c>
      <c r="B160" s="66" t="s">
        <v>644</v>
      </c>
      <c r="C160" s="74" t="s">
        <v>645</v>
      </c>
      <c r="D160" s="78" t="s">
        <v>186</v>
      </c>
      <c r="E160" s="66"/>
      <c r="F160" s="195">
        <v>8.7000000000000008E-14</v>
      </c>
      <c r="G160" s="196">
        <v>2.9999999999999999E-7</v>
      </c>
      <c r="H160" s="196"/>
      <c r="I160" s="196"/>
      <c r="J160" s="196"/>
      <c r="K160" s="196">
        <f t="shared" ref="K160:K169" si="42">(1/S160)*M160</f>
        <v>2.6599888703394542E-10</v>
      </c>
      <c r="L160" s="196"/>
      <c r="M160" s="196">
        <v>1.4339999999999999E-6</v>
      </c>
      <c r="N160" s="196">
        <f t="shared" ref="N160:N186" si="43">F160/K160</f>
        <v>3.2706903765690384E-4</v>
      </c>
      <c r="O160" s="196">
        <f t="shared" ref="O160:O191" si="44">G160/K160</f>
        <v>1127.8242677824269</v>
      </c>
      <c r="P160" s="196">
        <f t="shared" ref="P160:P191" si="45">K160/G160</f>
        <v>8.8666295677981811E-4</v>
      </c>
      <c r="Q160" s="196"/>
      <c r="R160" s="196"/>
      <c r="S160" s="264">
        <v>5391</v>
      </c>
      <c r="T160" s="197"/>
      <c r="U160" s="196">
        <f t="shared" si="9"/>
        <v>2.9378999999999999E-7</v>
      </c>
      <c r="V160" s="200">
        <v>0.21</v>
      </c>
      <c r="W160" s="77"/>
      <c r="X160" s="198"/>
      <c r="Y160" s="80" t="s">
        <v>1013</v>
      </c>
    </row>
    <row r="161" spans="1:25" ht="17">
      <c r="A161" s="66" t="s">
        <v>643</v>
      </c>
      <c r="B161" s="66" t="s">
        <v>644</v>
      </c>
      <c r="C161" s="74" t="s">
        <v>646</v>
      </c>
      <c r="D161" s="78" t="s">
        <v>186</v>
      </c>
      <c r="E161" s="66"/>
      <c r="F161" s="195">
        <v>1.48E-13</v>
      </c>
      <c r="G161" s="196">
        <v>1.8400000000000001E-7</v>
      </c>
      <c r="H161" s="196"/>
      <c r="I161" s="196"/>
      <c r="J161" s="196"/>
      <c r="K161" s="196">
        <f t="shared" si="42"/>
        <v>3.5100548446069464E-10</v>
      </c>
      <c r="L161" s="196"/>
      <c r="M161" s="196">
        <v>1.9199999999999997E-7</v>
      </c>
      <c r="N161" s="196">
        <f t="shared" si="43"/>
        <v>4.2164583333333339E-4</v>
      </c>
      <c r="O161" s="196">
        <f t="shared" si="44"/>
        <v>524.20833333333348</v>
      </c>
      <c r="P161" s="196">
        <f t="shared" si="45"/>
        <v>1.907638502503775E-3</v>
      </c>
      <c r="Q161" s="196"/>
      <c r="R161" s="196"/>
      <c r="S161" s="264">
        <v>547</v>
      </c>
      <c r="T161" s="197"/>
      <c r="U161" s="196">
        <f t="shared" si="9"/>
        <v>7.9742999999999996E-7</v>
      </c>
      <c r="V161" s="200">
        <v>0.56999999999999995</v>
      </c>
      <c r="W161" s="77"/>
      <c r="X161" s="198"/>
      <c r="Y161" s="80" t="s">
        <v>1013</v>
      </c>
    </row>
    <row r="162" spans="1:25" ht="17">
      <c r="A162" s="66" t="s">
        <v>643</v>
      </c>
      <c r="B162" s="66" t="s">
        <v>644</v>
      </c>
      <c r="C162" s="74" t="s">
        <v>647</v>
      </c>
      <c r="D162" s="78" t="s">
        <v>186</v>
      </c>
      <c r="E162" s="66"/>
      <c r="F162" s="195">
        <v>1.4399999999999999E-13</v>
      </c>
      <c r="G162" s="196">
        <v>3.72E-7</v>
      </c>
      <c r="H162" s="196"/>
      <c r="I162" s="196"/>
      <c r="J162" s="196"/>
      <c r="K162" s="196">
        <f t="shared" si="42"/>
        <v>7.605921388463502E-10</v>
      </c>
      <c r="L162" s="196"/>
      <c r="M162" s="196">
        <v>1.4899999999999999E-6</v>
      </c>
      <c r="N162" s="196">
        <f t="shared" si="43"/>
        <v>1.8932617449664429E-4</v>
      </c>
      <c r="O162" s="196">
        <f t="shared" si="44"/>
        <v>489.09261744966443</v>
      </c>
      <c r="P162" s="196">
        <f t="shared" si="45"/>
        <v>2.0446025237805111E-3</v>
      </c>
      <c r="Q162" s="196"/>
      <c r="R162" s="196"/>
      <c r="S162" s="264">
        <v>1959</v>
      </c>
      <c r="T162" s="197"/>
      <c r="U162" s="196">
        <f t="shared" si="9"/>
        <v>3.9172000000000007E-7</v>
      </c>
      <c r="V162" s="200">
        <v>0.28000000000000003</v>
      </c>
      <c r="W162" s="77"/>
      <c r="X162" s="198"/>
      <c r="Y162" s="80" t="s">
        <v>1013</v>
      </c>
    </row>
    <row r="163" spans="1:25" ht="17">
      <c r="A163" s="66" t="s">
        <v>643</v>
      </c>
      <c r="B163" s="66" t="s">
        <v>644</v>
      </c>
      <c r="C163" s="74" t="s">
        <v>648</v>
      </c>
      <c r="D163" s="78" t="s">
        <v>186</v>
      </c>
      <c r="E163" s="66"/>
      <c r="F163" s="195">
        <v>2.9100000000000002E-13</v>
      </c>
      <c r="G163" s="196">
        <v>6.1099999999999995E-7</v>
      </c>
      <c r="H163" s="196"/>
      <c r="I163" s="196"/>
      <c r="J163" s="196"/>
      <c r="K163" s="196">
        <f t="shared" si="42"/>
        <v>4.289311322327831E-9</v>
      </c>
      <c r="L163" s="196"/>
      <c r="M163" s="196">
        <v>5.1446000000000002E-5</v>
      </c>
      <c r="N163" s="196">
        <f t="shared" si="43"/>
        <v>6.7843058741204372E-5</v>
      </c>
      <c r="O163" s="196">
        <f t="shared" si="44"/>
        <v>142.44710959063869</v>
      </c>
      <c r="P163" s="196">
        <f t="shared" si="45"/>
        <v>7.0201494637116713E-3</v>
      </c>
      <c r="Q163" s="196"/>
      <c r="R163" s="196"/>
      <c r="S163" s="264">
        <v>11994</v>
      </c>
      <c r="T163" s="199"/>
      <c r="U163" s="196">
        <f t="shared" si="9"/>
        <v>4.7566000000000007E-7</v>
      </c>
      <c r="V163" s="200">
        <v>0.34</v>
      </c>
      <c r="W163" s="77"/>
      <c r="X163" s="198"/>
      <c r="Y163" s="80" t="s">
        <v>1013</v>
      </c>
    </row>
    <row r="164" spans="1:25" ht="17">
      <c r="A164" s="66" t="s">
        <v>643</v>
      </c>
      <c r="B164" s="66" t="s">
        <v>644</v>
      </c>
      <c r="C164" s="74" t="s">
        <v>649</v>
      </c>
      <c r="D164" s="78" t="s">
        <v>186</v>
      </c>
      <c r="E164" s="66"/>
      <c r="F164" s="195">
        <v>2.1000000000000001E-13</v>
      </c>
      <c r="G164" s="196">
        <v>4.7199999999999994E-7</v>
      </c>
      <c r="H164" s="196"/>
      <c r="I164" s="196"/>
      <c r="J164" s="196"/>
      <c r="K164" s="196">
        <f t="shared" si="42"/>
        <v>4.8583291811991362E-9</v>
      </c>
      <c r="L164" s="196"/>
      <c r="M164" s="196">
        <v>2.9251999999999997E-5</v>
      </c>
      <c r="N164" s="196">
        <f t="shared" si="43"/>
        <v>4.3224736770135378E-5</v>
      </c>
      <c r="O164" s="196">
        <f t="shared" si="44"/>
        <v>97.152741692875694</v>
      </c>
      <c r="P164" s="196">
        <f t="shared" si="45"/>
        <v>1.0293070299150714E-2</v>
      </c>
      <c r="Q164" s="196"/>
      <c r="R164" s="196"/>
      <c r="S164" s="264">
        <v>6021</v>
      </c>
      <c r="T164" s="199"/>
      <c r="U164" s="196">
        <f t="shared" si="9"/>
        <v>4.4768000000000005E-7</v>
      </c>
      <c r="V164" s="200">
        <v>0.32</v>
      </c>
      <c r="W164" s="77"/>
      <c r="X164" s="198"/>
      <c r="Y164" s="80" t="s">
        <v>1013</v>
      </c>
    </row>
    <row r="165" spans="1:25" ht="17">
      <c r="A165" s="66" t="s">
        <v>643</v>
      </c>
      <c r="B165" s="66" t="s">
        <v>650</v>
      </c>
      <c r="C165" s="78" t="s">
        <v>651</v>
      </c>
      <c r="D165" s="78" t="s">
        <v>186</v>
      </c>
      <c r="E165" s="78" t="s">
        <v>334</v>
      </c>
      <c r="F165" s="195">
        <f>G165*U165</f>
        <v>1.1081399999999997E-13</v>
      </c>
      <c r="G165" s="196">
        <v>2.1899999999999999E-7</v>
      </c>
      <c r="H165" s="196"/>
      <c r="I165" s="196"/>
      <c r="J165" s="196"/>
      <c r="K165" s="196">
        <f t="shared" si="42"/>
        <v>3.2596956308296513E-10</v>
      </c>
      <c r="L165" s="196"/>
      <c r="M165" s="196">
        <v>1.328E-7</v>
      </c>
      <c r="N165" s="196">
        <f t="shared" si="43"/>
        <v>3.3995198493975894E-4</v>
      </c>
      <c r="O165" s="196">
        <f t="shared" si="44"/>
        <v>671.8418674698795</v>
      </c>
      <c r="P165" s="196">
        <f t="shared" si="45"/>
        <v>1.4884454935295212E-3</v>
      </c>
      <c r="Q165" s="196"/>
      <c r="R165" s="196"/>
      <c r="S165" s="265">
        <v>407.4</v>
      </c>
      <c r="T165" s="199">
        <v>0.18761726078799248</v>
      </c>
      <c r="U165" s="196">
        <v>5.059999999999999E-7</v>
      </c>
      <c r="V165" s="266">
        <v>0.36</v>
      </c>
      <c r="W165" s="77"/>
      <c r="X165" s="198"/>
      <c r="Y165" s="80" t="s">
        <v>1014</v>
      </c>
    </row>
    <row r="166" spans="1:25" ht="17">
      <c r="A166" s="66" t="s">
        <v>643</v>
      </c>
      <c r="B166" s="66" t="s">
        <v>650</v>
      </c>
      <c r="C166" s="78" t="s">
        <v>652</v>
      </c>
      <c r="D166" s="78" t="s">
        <v>186</v>
      </c>
      <c r="E166" s="78" t="s">
        <v>334</v>
      </c>
      <c r="F166" s="195">
        <f>G166*U166</f>
        <v>1.7833604E-12</v>
      </c>
      <c r="G166" s="196">
        <v>1.9468999999999999E-6</v>
      </c>
      <c r="H166" s="196"/>
      <c r="I166" s="196"/>
      <c r="J166" s="196"/>
      <c r="K166" s="196">
        <f t="shared" si="42"/>
        <v>1.5125395152792413E-9</v>
      </c>
      <c r="L166" s="196"/>
      <c r="M166" s="196">
        <v>7.1770000000000003E-7</v>
      </c>
      <c r="N166" s="196">
        <f t="shared" si="43"/>
        <v>1.1790504525567786E-3</v>
      </c>
      <c r="O166" s="196">
        <f t="shared" si="44"/>
        <v>1287.172983140588</v>
      </c>
      <c r="P166" s="196">
        <f t="shared" si="45"/>
        <v>7.7689635588845923E-4</v>
      </c>
      <c r="Q166" s="196"/>
      <c r="R166" s="196"/>
      <c r="S166" s="265">
        <v>474.5</v>
      </c>
      <c r="T166" s="199">
        <v>0.1890359168241966</v>
      </c>
      <c r="U166" s="196">
        <v>9.16E-7</v>
      </c>
      <c r="V166" s="266">
        <v>0.65</v>
      </c>
      <c r="W166" s="77"/>
      <c r="X166" s="198"/>
      <c r="Y166" s="80" t="s">
        <v>1014</v>
      </c>
    </row>
    <row r="167" spans="1:25" ht="17">
      <c r="A167" s="66" t="s">
        <v>643</v>
      </c>
      <c r="B167" s="66" t="s">
        <v>650</v>
      </c>
      <c r="C167" s="78" t="s">
        <v>653</v>
      </c>
      <c r="D167" s="78" t="s">
        <v>186</v>
      </c>
      <c r="E167" s="78" t="s">
        <v>654</v>
      </c>
      <c r="F167" s="195">
        <f>G167*U167</f>
        <v>1.0566349999999998E-13</v>
      </c>
      <c r="G167" s="196">
        <v>2.005E-7</v>
      </c>
      <c r="H167" s="196"/>
      <c r="I167" s="196"/>
      <c r="J167" s="196"/>
      <c r="K167" s="196">
        <f t="shared" si="42"/>
        <v>2.5048780487804879E-10</v>
      </c>
      <c r="L167" s="196"/>
      <c r="M167" s="196">
        <v>1.027E-7</v>
      </c>
      <c r="N167" s="196">
        <f t="shared" si="43"/>
        <v>4.2183091528724432E-4</v>
      </c>
      <c r="O167" s="196">
        <f t="shared" si="44"/>
        <v>800.43816942551121</v>
      </c>
      <c r="P167" s="196">
        <f t="shared" si="45"/>
        <v>1.2493157350526123E-3</v>
      </c>
      <c r="Q167" s="196"/>
      <c r="R167" s="196"/>
      <c r="S167" s="265">
        <v>410</v>
      </c>
      <c r="T167" s="199">
        <v>0.18691588785046731</v>
      </c>
      <c r="U167" s="196">
        <v>5.2699999999999989E-7</v>
      </c>
      <c r="V167" s="266">
        <v>0.38</v>
      </c>
      <c r="W167" s="77"/>
      <c r="X167" s="198"/>
      <c r="Y167" s="80" t="s">
        <v>1014</v>
      </c>
    </row>
    <row r="168" spans="1:25" ht="17">
      <c r="A168" s="66" t="s">
        <v>643</v>
      </c>
      <c r="B168" s="66" t="s">
        <v>650</v>
      </c>
      <c r="C168" s="78" t="s">
        <v>655</v>
      </c>
      <c r="D168" s="78" t="s">
        <v>186</v>
      </c>
      <c r="E168" s="78" t="s">
        <v>654</v>
      </c>
      <c r="F168" s="195">
        <f>G168*U168</f>
        <v>4.4331180000000004E-13</v>
      </c>
      <c r="G168" s="196">
        <v>6.3060000000000005E-7</v>
      </c>
      <c r="H168" s="196"/>
      <c r="I168" s="196"/>
      <c r="J168" s="196"/>
      <c r="K168" s="196">
        <f t="shared" si="42"/>
        <v>6.1853379879403354E-10</v>
      </c>
      <c r="L168" s="196"/>
      <c r="M168" s="196">
        <v>1.9489999999999998E-7</v>
      </c>
      <c r="N168" s="196">
        <f t="shared" si="43"/>
        <v>7.1671394653668563E-4</v>
      </c>
      <c r="O168" s="196">
        <f t="shared" si="44"/>
        <v>1019.507747562853</v>
      </c>
      <c r="P168" s="196">
        <f t="shared" si="45"/>
        <v>9.8086552298451229E-4</v>
      </c>
      <c r="Q168" s="196"/>
      <c r="R168" s="196"/>
      <c r="S168" s="265">
        <v>315.10000000000002</v>
      </c>
      <c r="T168" s="199">
        <v>0.18867924528301888</v>
      </c>
      <c r="U168" s="196">
        <v>7.0299999999999998E-7</v>
      </c>
      <c r="V168" s="266">
        <v>0.5</v>
      </c>
      <c r="W168" s="77"/>
      <c r="X168" s="198"/>
      <c r="Y168" s="80" t="s">
        <v>1014</v>
      </c>
    </row>
    <row r="169" spans="1:25" ht="17">
      <c r="A169" s="66" t="s">
        <v>643</v>
      </c>
      <c r="B169" s="66" t="s">
        <v>650</v>
      </c>
      <c r="C169" s="78" t="s">
        <v>656</v>
      </c>
      <c r="D169" s="78" t="s">
        <v>186</v>
      </c>
      <c r="E169" s="78" t="s">
        <v>654</v>
      </c>
      <c r="F169" s="195">
        <f>G169*U169</f>
        <v>3.5229939999999993E-13</v>
      </c>
      <c r="G169" s="196">
        <v>4.087E-7</v>
      </c>
      <c r="H169" s="196"/>
      <c r="I169" s="196"/>
      <c r="J169" s="196"/>
      <c r="K169" s="196">
        <f t="shared" si="42"/>
        <v>1.6356409407088444E-9</v>
      </c>
      <c r="L169" s="196"/>
      <c r="M169" s="196">
        <v>4.9380000000000004E-7</v>
      </c>
      <c r="N169" s="196">
        <f t="shared" si="43"/>
        <v>2.1538920384771155E-4</v>
      </c>
      <c r="O169" s="196">
        <f t="shared" si="44"/>
        <v>249.87146618063989</v>
      </c>
      <c r="P169" s="196">
        <f t="shared" si="45"/>
        <v>4.0020575989939914E-3</v>
      </c>
      <c r="Q169" s="196"/>
      <c r="R169" s="196"/>
      <c r="S169" s="265">
        <v>301.89999999999998</v>
      </c>
      <c r="T169" s="199">
        <v>0.18248175182481752</v>
      </c>
      <c r="U169" s="196">
        <v>8.6199999999999986E-7</v>
      </c>
      <c r="V169" s="266">
        <v>0.62</v>
      </c>
      <c r="W169" s="77"/>
      <c r="X169" s="198"/>
      <c r="Y169" s="80" t="s">
        <v>1014</v>
      </c>
    </row>
    <row r="170" spans="1:25">
      <c r="A170" s="66" t="s">
        <v>643</v>
      </c>
      <c r="B170" s="66" t="s">
        <v>657</v>
      </c>
      <c r="C170" s="66" t="s">
        <v>658</v>
      </c>
      <c r="D170" s="66" t="s">
        <v>186</v>
      </c>
      <c r="E170" s="66"/>
      <c r="F170" s="195">
        <v>2.3718100000000002E-12</v>
      </c>
      <c r="G170" s="196">
        <v>3.4143999999999999E-6</v>
      </c>
      <c r="H170" s="196"/>
      <c r="I170" s="196"/>
      <c r="J170" s="196"/>
      <c r="K170" s="196">
        <v>4.8E-10</v>
      </c>
      <c r="L170" s="196">
        <f t="shared" ref="L170:L181" si="46">K170*T170</f>
        <v>2.5439999999999999E-9</v>
      </c>
      <c r="M170" s="196">
        <v>2.2382E-6</v>
      </c>
      <c r="N170" s="196">
        <f t="shared" si="43"/>
        <v>4.941270833333334E-3</v>
      </c>
      <c r="O170" s="196">
        <f t="shared" si="44"/>
        <v>7113.333333333333</v>
      </c>
      <c r="P170" s="196">
        <f t="shared" si="45"/>
        <v>1.4058106841611997E-4</v>
      </c>
      <c r="Q170" s="196"/>
      <c r="R170" s="196"/>
      <c r="S170" s="264">
        <v>4648.7</v>
      </c>
      <c r="T170" s="77">
        <v>5.3</v>
      </c>
      <c r="U170" s="196">
        <v>6.9500000000000002E-7</v>
      </c>
      <c r="V170" s="200">
        <v>0.5</v>
      </c>
      <c r="W170" s="200"/>
      <c r="X170" s="198"/>
      <c r="Y170" s="80" t="s">
        <v>974</v>
      </c>
    </row>
    <row r="171" spans="1:25">
      <c r="A171" s="66" t="s">
        <v>643</v>
      </c>
      <c r="B171" s="66" t="s">
        <v>657</v>
      </c>
      <c r="C171" s="66" t="s">
        <v>659</v>
      </c>
      <c r="D171" s="66" t="s">
        <v>186</v>
      </c>
      <c r="E171" s="66"/>
      <c r="F171" s="195">
        <v>9.3121100000000012E-12</v>
      </c>
      <c r="G171" s="196">
        <v>1.51411E-5</v>
      </c>
      <c r="H171" s="196"/>
      <c r="I171" s="196"/>
      <c r="J171" s="196"/>
      <c r="K171" s="196">
        <v>4.0999999999999998E-10</v>
      </c>
      <c r="L171" s="196">
        <f t="shared" si="46"/>
        <v>2.0786999999999999E-9</v>
      </c>
      <c r="M171" s="196">
        <v>2.3309E-6</v>
      </c>
      <c r="N171" s="196">
        <f t="shared" si="43"/>
        <v>2.2712463414634152E-2</v>
      </c>
      <c r="O171" s="196">
        <f t="shared" si="44"/>
        <v>36929.512195121955</v>
      </c>
      <c r="P171" s="196">
        <f t="shared" si="45"/>
        <v>2.7078613839153034E-5</v>
      </c>
      <c r="Q171" s="196"/>
      <c r="R171" s="196"/>
      <c r="S171" s="264">
        <v>5636.9</v>
      </c>
      <c r="T171" s="77">
        <v>5.07</v>
      </c>
      <c r="U171" s="196">
        <v>6.1500000000000004E-7</v>
      </c>
      <c r="V171" s="200">
        <v>0.44</v>
      </c>
      <c r="W171" s="200"/>
      <c r="X171" s="198"/>
      <c r="Y171" s="80" t="s">
        <v>974</v>
      </c>
    </row>
    <row r="172" spans="1:25">
      <c r="A172" s="66" t="s">
        <v>643</v>
      </c>
      <c r="B172" s="66" t="s">
        <v>657</v>
      </c>
      <c r="C172" s="66" t="s">
        <v>660</v>
      </c>
      <c r="D172" s="66" t="s">
        <v>186</v>
      </c>
      <c r="E172" s="66"/>
      <c r="F172" s="195">
        <v>7.5045300000000009E-12</v>
      </c>
      <c r="G172" s="196">
        <v>1.25577E-5</v>
      </c>
      <c r="H172" s="196"/>
      <c r="I172" s="196"/>
      <c r="J172" s="196"/>
      <c r="K172" s="196">
        <v>2.4E-10</v>
      </c>
      <c r="L172" s="196">
        <f t="shared" si="46"/>
        <v>1.2768E-9</v>
      </c>
      <c r="M172" s="196">
        <v>1.6109999999999999E-6</v>
      </c>
      <c r="N172" s="196">
        <f t="shared" si="43"/>
        <v>3.1268875000000002E-2</v>
      </c>
      <c r="O172" s="196">
        <f t="shared" si="44"/>
        <v>52323.75</v>
      </c>
      <c r="P172" s="196">
        <f t="shared" si="45"/>
        <v>1.9111780023411931E-5</v>
      </c>
      <c r="Q172" s="196"/>
      <c r="R172" s="196"/>
      <c r="S172" s="264">
        <v>6805.3</v>
      </c>
      <c r="T172" s="77">
        <v>5.32</v>
      </c>
      <c r="U172" s="196">
        <v>5.9800000000000003E-7</v>
      </c>
      <c r="V172" s="200">
        <v>0.43</v>
      </c>
      <c r="W172" s="200"/>
      <c r="X172" s="198"/>
      <c r="Y172" s="80" t="s">
        <v>974</v>
      </c>
    </row>
    <row r="173" spans="1:25">
      <c r="A173" s="66" t="s">
        <v>643</v>
      </c>
      <c r="B173" s="66" t="s">
        <v>657</v>
      </c>
      <c r="C173" s="66" t="s">
        <v>661</v>
      </c>
      <c r="D173" s="66" t="s">
        <v>186</v>
      </c>
      <c r="E173" s="66"/>
      <c r="F173" s="195">
        <v>5.744310000000001E-12</v>
      </c>
      <c r="G173" s="196">
        <v>7.9446000000000001E-6</v>
      </c>
      <c r="H173" s="196"/>
      <c r="I173" s="196"/>
      <c r="J173" s="196"/>
      <c r="K173" s="196">
        <v>4.5000000000000005E-10</v>
      </c>
      <c r="L173" s="196">
        <f t="shared" si="46"/>
        <v>2.3940000000000002E-9</v>
      </c>
      <c r="M173" s="196">
        <v>3.4946E-6</v>
      </c>
      <c r="N173" s="196">
        <f t="shared" si="43"/>
        <v>1.2765133333333335E-2</v>
      </c>
      <c r="O173" s="196">
        <f t="shared" si="44"/>
        <v>17654.666666666664</v>
      </c>
      <c r="P173" s="196">
        <f t="shared" si="45"/>
        <v>5.6642247564383358E-5</v>
      </c>
      <c r="Q173" s="196"/>
      <c r="R173" s="196"/>
      <c r="S173" s="264">
        <v>7685.9</v>
      </c>
      <c r="T173" s="77">
        <v>5.32</v>
      </c>
      <c r="U173" s="196">
        <v>7.23E-7</v>
      </c>
      <c r="V173" s="200">
        <v>0.52</v>
      </c>
      <c r="W173" s="200"/>
      <c r="X173" s="198"/>
      <c r="Y173" s="80" t="s">
        <v>974</v>
      </c>
    </row>
    <row r="174" spans="1:25">
      <c r="A174" s="66" t="s">
        <v>643</v>
      </c>
      <c r="B174" s="66" t="s">
        <v>657</v>
      </c>
      <c r="C174" s="66" t="s">
        <v>662</v>
      </c>
      <c r="D174" s="66" t="s">
        <v>186</v>
      </c>
      <c r="E174" s="66"/>
      <c r="F174" s="195">
        <v>4.5612600000000003E-12</v>
      </c>
      <c r="G174" s="196">
        <v>6.7175000000000005E-6</v>
      </c>
      <c r="H174" s="196"/>
      <c r="I174" s="196"/>
      <c r="J174" s="196"/>
      <c r="K174" s="196">
        <v>4.0000000000000007E-10</v>
      </c>
      <c r="L174" s="196">
        <f t="shared" si="46"/>
        <v>2.1480000000000004E-9</v>
      </c>
      <c r="M174" s="196">
        <v>2.5155000000000003E-6</v>
      </c>
      <c r="N174" s="196">
        <f t="shared" si="43"/>
        <v>1.1403149999999999E-2</v>
      </c>
      <c r="O174" s="196">
        <f t="shared" si="44"/>
        <v>16793.75</v>
      </c>
      <c r="P174" s="196">
        <f t="shared" si="45"/>
        <v>5.9545962039449202E-5</v>
      </c>
      <c r="Q174" s="196"/>
      <c r="R174" s="196"/>
      <c r="S174" s="264">
        <v>6284.4</v>
      </c>
      <c r="T174" s="77">
        <v>5.37</v>
      </c>
      <c r="U174" s="196">
        <v>6.7899999999999998E-7</v>
      </c>
      <c r="V174" s="200">
        <v>0.49</v>
      </c>
      <c r="W174" s="200"/>
      <c r="X174" s="198"/>
      <c r="Y174" s="80" t="s">
        <v>974</v>
      </c>
    </row>
    <row r="175" spans="1:25" s="194" customFormat="1" ht="17">
      <c r="A175" s="66" t="s">
        <v>643</v>
      </c>
      <c r="B175" s="66" t="s">
        <v>663</v>
      </c>
      <c r="C175" s="78" t="s">
        <v>664</v>
      </c>
      <c r="D175" s="66" t="s">
        <v>665</v>
      </c>
      <c r="E175" s="66"/>
      <c r="F175" s="195">
        <f t="shared" ref="F175:F186" si="47">G175*U175</f>
        <v>6.501600000000001E-14</v>
      </c>
      <c r="G175" s="196">
        <v>2.5800000000000003E-6</v>
      </c>
      <c r="H175" s="196">
        <f t="shared" ref="H175:H186" si="48">G175/W175</f>
        <v>1.6485623003194891E-9</v>
      </c>
      <c r="I175" s="196"/>
      <c r="J175" s="196"/>
      <c r="K175" s="196">
        <f t="shared" ref="K175:K186" si="49">(1/S175)*M175</f>
        <v>1.9119748499571308E-9</v>
      </c>
      <c r="L175" s="196">
        <f t="shared" si="46"/>
        <v>3.5371534724206921E-10</v>
      </c>
      <c r="M175" s="196">
        <v>6.6900000000000003E-6</v>
      </c>
      <c r="N175" s="196">
        <f t="shared" si="43"/>
        <v>3.4004631390134534E-5</v>
      </c>
      <c r="O175" s="196">
        <f t="shared" si="44"/>
        <v>1349.3901345291481</v>
      </c>
      <c r="P175" s="196">
        <f t="shared" si="45"/>
        <v>7.4107552323919796E-4</v>
      </c>
      <c r="Q175" s="196"/>
      <c r="R175" s="196"/>
      <c r="S175" s="203">
        <v>3499</v>
      </c>
      <c r="T175" s="201">
        <v>0.185</v>
      </c>
      <c r="U175" s="196">
        <v>2.5200000000000001E-8</v>
      </c>
      <c r="V175" s="202">
        <f t="shared" ref="V175:V186" si="50">U32/0.000001399</f>
        <v>2.9999999999999995E-2</v>
      </c>
      <c r="W175" s="203">
        <v>1565</v>
      </c>
      <c r="X175" s="198">
        <f t="shared" ref="X175:X186" si="51">H175/G175</f>
        <v>6.3897763578274762E-4</v>
      </c>
      <c r="Y175" s="80" t="s">
        <v>1037</v>
      </c>
    </row>
    <row r="176" spans="1:25" s="194" customFormat="1" ht="17">
      <c r="A176" s="66" t="s">
        <v>643</v>
      </c>
      <c r="B176" s="66" t="s">
        <v>663</v>
      </c>
      <c r="C176" s="78" t="s">
        <v>666</v>
      </c>
      <c r="D176" s="66" t="s">
        <v>665</v>
      </c>
      <c r="E176" s="66"/>
      <c r="F176" s="195">
        <f t="shared" si="47"/>
        <v>4.0414000000000005E-15</v>
      </c>
      <c r="G176" s="196">
        <v>1.2100000000000001E-6</v>
      </c>
      <c r="H176" s="196">
        <f t="shared" si="48"/>
        <v>5.2654482158398614E-10</v>
      </c>
      <c r="I176" s="196"/>
      <c r="J176" s="196"/>
      <c r="K176" s="196">
        <f t="shared" si="49"/>
        <v>5.7066824364281498E-10</v>
      </c>
      <c r="L176" s="196">
        <f t="shared" si="46"/>
        <v>1.0043761088113543E-10</v>
      </c>
      <c r="M176" s="196">
        <v>1.9300000000000002E-6</v>
      </c>
      <c r="N176" s="196">
        <f t="shared" si="43"/>
        <v>7.0818729533678752E-6</v>
      </c>
      <c r="O176" s="196">
        <f t="shared" si="44"/>
        <v>2120.3212435233158</v>
      </c>
      <c r="P176" s="196">
        <f t="shared" si="45"/>
        <v>4.7162664763869002E-4</v>
      </c>
      <c r="Q176" s="196"/>
      <c r="R176" s="196"/>
      <c r="S176" s="203">
        <v>3382</v>
      </c>
      <c r="T176" s="201">
        <v>0.17599999999999999</v>
      </c>
      <c r="U176" s="196">
        <v>3.34E-9</v>
      </c>
      <c r="V176" s="202">
        <f t="shared" si="50"/>
        <v>0.27</v>
      </c>
      <c r="W176" s="203">
        <v>2298</v>
      </c>
      <c r="X176" s="198">
        <f t="shared" si="51"/>
        <v>4.3516100957354225E-4</v>
      </c>
      <c r="Y176" s="80" t="s">
        <v>1037</v>
      </c>
    </row>
    <row r="177" spans="1:25" s="194" customFormat="1" ht="17">
      <c r="A177" s="66" t="s">
        <v>643</v>
      </c>
      <c r="B177" s="66" t="s">
        <v>663</v>
      </c>
      <c r="C177" s="78" t="s">
        <v>667</v>
      </c>
      <c r="D177" s="66" t="s">
        <v>665</v>
      </c>
      <c r="E177" s="66"/>
      <c r="F177" s="195">
        <f t="shared" si="47"/>
        <v>1.8497040000000002E-13</v>
      </c>
      <c r="G177" s="196">
        <v>4.4400000000000007E-6</v>
      </c>
      <c r="H177" s="196">
        <f t="shared" si="48"/>
        <v>1.5242018537590116E-9</v>
      </c>
      <c r="I177" s="196"/>
      <c r="J177" s="196"/>
      <c r="K177" s="196">
        <f t="shared" si="49"/>
        <v>3.2638630442873096E-9</v>
      </c>
      <c r="L177" s="196">
        <f t="shared" si="46"/>
        <v>5.9075921101600302E-10</v>
      </c>
      <c r="M177" s="196">
        <v>8.7700000000000007E-6</v>
      </c>
      <c r="N177" s="196">
        <f t="shared" si="43"/>
        <v>5.6672230877993158E-5</v>
      </c>
      <c r="O177" s="196">
        <f t="shared" si="44"/>
        <v>1360.351197263398</v>
      </c>
      <c r="P177" s="196">
        <f t="shared" si="45"/>
        <v>7.3510428925389849E-4</v>
      </c>
      <c r="Q177" s="196"/>
      <c r="R177" s="196"/>
      <c r="S177" s="203">
        <v>2687</v>
      </c>
      <c r="T177" s="201">
        <v>0.18099999999999999</v>
      </c>
      <c r="U177" s="196">
        <v>4.1659999999999997E-8</v>
      </c>
      <c r="V177" s="202">
        <f t="shared" si="50"/>
        <v>1.03</v>
      </c>
      <c r="W177" s="203">
        <v>2913</v>
      </c>
      <c r="X177" s="198">
        <f t="shared" si="51"/>
        <v>3.4328870580157915E-4</v>
      </c>
      <c r="Y177" s="80" t="s">
        <v>1037</v>
      </c>
    </row>
    <row r="178" spans="1:25" s="194" customFormat="1" ht="17">
      <c r="A178" s="66" t="s">
        <v>643</v>
      </c>
      <c r="B178" s="66" t="s">
        <v>663</v>
      </c>
      <c r="C178" s="78" t="s">
        <v>668</v>
      </c>
      <c r="D178" s="66" t="s">
        <v>665</v>
      </c>
      <c r="E178" s="66"/>
      <c r="F178" s="195">
        <f t="shared" si="47"/>
        <v>3.5873700000000005E-14</v>
      </c>
      <c r="G178" s="196">
        <v>6.0700000000000003E-6</v>
      </c>
      <c r="H178" s="196">
        <f t="shared" si="48"/>
        <v>6.2192622950819673E-9</v>
      </c>
      <c r="I178" s="196"/>
      <c r="J178" s="196"/>
      <c r="K178" s="196">
        <f t="shared" si="49"/>
        <v>1.8968809675366009E-9</v>
      </c>
      <c r="L178" s="196">
        <f t="shared" si="46"/>
        <v>3.3385105028644175E-10</v>
      </c>
      <c r="M178" s="196">
        <v>5.9600000000000005E-6</v>
      </c>
      <c r="N178" s="196">
        <f t="shared" si="43"/>
        <v>1.8911940503355709E-5</v>
      </c>
      <c r="O178" s="196">
        <f t="shared" si="44"/>
        <v>3199.9899328859065</v>
      </c>
      <c r="P178" s="196">
        <f t="shared" si="45"/>
        <v>3.125009831197036E-4</v>
      </c>
      <c r="Q178" s="196"/>
      <c r="R178" s="196"/>
      <c r="S178" s="203">
        <v>3142</v>
      </c>
      <c r="T178" s="201">
        <v>0.17599999999999999</v>
      </c>
      <c r="U178" s="196">
        <v>5.9100000000000005E-9</v>
      </c>
      <c r="V178" s="202">
        <f t="shared" si="50"/>
        <v>0.41000000000000003</v>
      </c>
      <c r="W178" s="203">
        <v>976</v>
      </c>
      <c r="X178" s="198">
        <f t="shared" si="51"/>
        <v>1.0245901639344263E-3</v>
      </c>
      <c r="Y178" s="80" t="s">
        <v>1037</v>
      </c>
    </row>
    <row r="179" spans="1:25" s="194" customFormat="1" ht="17">
      <c r="A179" s="66" t="s">
        <v>643</v>
      </c>
      <c r="B179" s="66" t="s">
        <v>663</v>
      </c>
      <c r="C179" s="78" t="s">
        <v>669</v>
      </c>
      <c r="D179" s="66" t="s">
        <v>665</v>
      </c>
      <c r="E179" s="66"/>
      <c r="F179" s="195">
        <f t="shared" si="47"/>
        <v>1.6279700000000005E-14</v>
      </c>
      <c r="G179" s="196">
        <v>2.6300000000000002E-6</v>
      </c>
      <c r="H179" s="196">
        <f t="shared" si="48"/>
        <v>1.1688888888888889E-9</v>
      </c>
      <c r="I179" s="196"/>
      <c r="J179" s="196"/>
      <c r="K179" s="196">
        <f t="shared" si="49"/>
        <v>2.1608040201005028E-9</v>
      </c>
      <c r="L179" s="196">
        <f t="shared" si="46"/>
        <v>5.2939698492462313E-10</v>
      </c>
      <c r="M179" s="196">
        <v>5.1600000000000006E-6</v>
      </c>
      <c r="N179" s="196">
        <f t="shared" si="43"/>
        <v>7.5340937209302333E-6</v>
      </c>
      <c r="O179" s="196">
        <f t="shared" si="44"/>
        <v>1217.1395348837209</v>
      </c>
      <c r="P179" s="196">
        <f t="shared" si="45"/>
        <v>8.2159848673022914E-4</v>
      </c>
      <c r="Q179" s="196"/>
      <c r="R179" s="196"/>
      <c r="S179" s="203">
        <v>2388</v>
      </c>
      <c r="T179" s="201">
        <v>0.245</v>
      </c>
      <c r="U179" s="196">
        <v>6.1900000000000012E-9</v>
      </c>
      <c r="V179" s="202">
        <f t="shared" si="50"/>
        <v>0.08</v>
      </c>
      <c r="W179" s="203">
        <v>2250</v>
      </c>
      <c r="X179" s="198">
        <f t="shared" si="51"/>
        <v>4.4444444444444441E-4</v>
      </c>
      <c r="Y179" s="80" t="s">
        <v>1037</v>
      </c>
    </row>
    <row r="180" spans="1:25" s="194" customFormat="1" ht="17">
      <c r="A180" s="66" t="s">
        <v>643</v>
      </c>
      <c r="B180" s="66" t="s">
        <v>663</v>
      </c>
      <c r="C180" s="78" t="s">
        <v>670</v>
      </c>
      <c r="D180" s="66" t="s">
        <v>665</v>
      </c>
      <c r="E180" s="66"/>
      <c r="F180" s="195">
        <f t="shared" si="47"/>
        <v>3.9434500000000006E-14</v>
      </c>
      <c r="G180" s="196">
        <v>6.6500000000000007E-6</v>
      </c>
      <c r="H180" s="196">
        <f t="shared" si="48"/>
        <v>1.8534002229654406E-9</v>
      </c>
      <c r="I180" s="196"/>
      <c r="J180" s="196"/>
      <c r="K180" s="196">
        <f t="shared" si="49"/>
        <v>1.2796208530805687E-9</v>
      </c>
      <c r="L180" s="196">
        <f t="shared" si="46"/>
        <v>2.5720379146919434E-10</v>
      </c>
      <c r="M180" s="196">
        <v>4.0500000000000002E-6</v>
      </c>
      <c r="N180" s="196">
        <f t="shared" si="43"/>
        <v>3.0817331481481485E-5</v>
      </c>
      <c r="O180" s="196">
        <f t="shared" si="44"/>
        <v>5196.8518518518522</v>
      </c>
      <c r="P180" s="196">
        <f t="shared" si="45"/>
        <v>1.924241884331682E-4</v>
      </c>
      <c r="Q180" s="196"/>
      <c r="R180" s="196"/>
      <c r="S180" s="203">
        <v>3165</v>
      </c>
      <c r="T180" s="201">
        <v>0.20100000000000001</v>
      </c>
      <c r="U180" s="196">
        <v>5.93E-9</v>
      </c>
      <c r="V180" s="202">
        <f t="shared" si="50"/>
        <v>0.3</v>
      </c>
      <c r="W180" s="203">
        <v>3588</v>
      </c>
      <c r="X180" s="198">
        <f t="shared" si="51"/>
        <v>2.7870680044593088E-4</v>
      </c>
      <c r="Y180" s="80" t="s">
        <v>1037</v>
      </c>
    </row>
    <row r="181" spans="1:25" s="194" customFormat="1" ht="17">
      <c r="A181" s="66" t="s">
        <v>643</v>
      </c>
      <c r="B181" s="66" t="s">
        <v>663</v>
      </c>
      <c r="C181" s="78" t="s">
        <v>671</v>
      </c>
      <c r="D181" s="66" t="s">
        <v>665</v>
      </c>
      <c r="E181" s="66"/>
      <c r="F181" s="195">
        <f t="shared" si="47"/>
        <v>4.0230000000000003E-14</v>
      </c>
      <c r="G181" s="196">
        <v>2.7E-6</v>
      </c>
      <c r="H181" s="196">
        <f t="shared" si="48"/>
        <v>2.7217741935483869E-9</v>
      </c>
      <c r="I181" s="196"/>
      <c r="J181" s="196"/>
      <c r="K181" s="196">
        <f t="shared" si="49"/>
        <v>1.6081632653061227E-9</v>
      </c>
      <c r="L181" s="196">
        <f t="shared" si="46"/>
        <v>3.1037551020408171E-10</v>
      </c>
      <c r="M181" s="196">
        <v>1.9700000000000002E-6</v>
      </c>
      <c r="N181" s="196">
        <f t="shared" si="43"/>
        <v>2.5016116751269032E-5</v>
      </c>
      <c r="O181" s="196">
        <f t="shared" si="44"/>
        <v>1678.9340101522839</v>
      </c>
      <c r="P181" s="196">
        <f t="shared" si="45"/>
        <v>5.9561602418745291E-4</v>
      </c>
      <c r="Q181" s="196"/>
      <c r="R181" s="196"/>
      <c r="S181" s="203">
        <v>1225</v>
      </c>
      <c r="T181" s="201">
        <v>0.193</v>
      </c>
      <c r="U181" s="196">
        <v>1.4900000000000001E-8</v>
      </c>
      <c r="V181" s="202">
        <f t="shared" si="50"/>
        <v>0.56799999999999995</v>
      </c>
      <c r="W181" s="203">
        <v>992</v>
      </c>
      <c r="X181" s="198">
        <f t="shared" si="51"/>
        <v>1.0080645161290322E-3</v>
      </c>
      <c r="Y181" s="80" t="s">
        <v>1037</v>
      </c>
    </row>
    <row r="182" spans="1:25" s="194" customFormat="1" ht="17">
      <c r="A182" s="66" t="s">
        <v>643</v>
      </c>
      <c r="B182" s="66" t="s">
        <v>663</v>
      </c>
      <c r="C182" s="78" t="s">
        <v>672</v>
      </c>
      <c r="D182" s="66" t="s">
        <v>665</v>
      </c>
      <c r="E182" s="66"/>
      <c r="F182" s="195">
        <f t="shared" si="47"/>
        <v>2.5410000000000005E-14</v>
      </c>
      <c r="G182" s="196">
        <v>1.2100000000000001E-6</v>
      </c>
      <c r="H182" s="196">
        <f t="shared" si="48"/>
        <v>9.4017094017094031E-10</v>
      </c>
      <c r="I182" s="196"/>
      <c r="J182" s="196"/>
      <c r="K182" s="196">
        <f t="shared" si="49"/>
        <v>1.174785100286533E-9</v>
      </c>
      <c r="L182" s="196"/>
      <c r="M182" s="196">
        <v>1.6400000000000002E-6</v>
      </c>
      <c r="N182" s="196">
        <f t="shared" si="43"/>
        <v>2.1629487804878053E-5</v>
      </c>
      <c r="O182" s="196">
        <f t="shared" si="44"/>
        <v>1029.9756097560976</v>
      </c>
      <c r="P182" s="196">
        <f t="shared" si="45"/>
        <v>9.7089677709630826E-4</v>
      </c>
      <c r="Q182" s="196"/>
      <c r="R182" s="196"/>
      <c r="S182" s="203">
        <v>1396</v>
      </c>
      <c r="T182" s="78" t="s">
        <v>673</v>
      </c>
      <c r="U182" s="196">
        <v>2.1000000000000003E-8</v>
      </c>
      <c r="V182" s="202">
        <f t="shared" si="50"/>
        <v>1.7</v>
      </c>
      <c r="W182" s="203">
        <v>1287</v>
      </c>
      <c r="X182" s="198">
        <f t="shared" si="51"/>
        <v>7.7700077700077711E-4</v>
      </c>
      <c r="Y182" s="80" t="s">
        <v>1037</v>
      </c>
    </row>
    <row r="183" spans="1:25" s="194" customFormat="1" ht="17">
      <c r="A183" s="66" t="s">
        <v>643</v>
      </c>
      <c r="B183" s="66" t="s">
        <v>663</v>
      </c>
      <c r="C183" s="78" t="s">
        <v>674</v>
      </c>
      <c r="D183" s="66" t="s">
        <v>665</v>
      </c>
      <c r="E183" s="66"/>
      <c r="F183" s="195">
        <f t="shared" si="47"/>
        <v>7.9606000000000002E-14</v>
      </c>
      <c r="G183" s="196">
        <v>1.06E-6</v>
      </c>
      <c r="H183" s="196">
        <f t="shared" si="48"/>
        <v>9.4055013309671687E-10</v>
      </c>
      <c r="I183" s="196"/>
      <c r="J183" s="196"/>
      <c r="K183" s="196">
        <f t="shared" si="49"/>
        <v>1.313050440352282E-9</v>
      </c>
      <c r="L183" s="196">
        <f>K183*T183</f>
        <v>2.5079263410728587E-10</v>
      </c>
      <c r="M183" s="196">
        <v>3.2800000000000004E-6</v>
      </c>
      <c r="N183" s="196">
        <f t="shared" si="43"/>
        <v>6.0626764634146336E-5</v>
      </c>
      <c r="O183" s="196">
        <f t="shared" si="44"/>
        <v>807.28048780487802</v>
      </c>
      <c r="P183" s="196">
        <f t="shared" si="45"/>
        <v>1.2387268305210208E-3</v>
      </c>
      <c r="Q183" s="196"/>
      <c r="R183" s="196"/>
      <c r="S183" s="203">
        <v>2498</v>
      </c>
      <c r="T183" s="201">
        <v>0.191</v>
      </c>
      <c r="U183" s="196">
        <v>7.5100000000000004E-8</v>
      </c>
      <c r="V183" s="202">
        <f t="shared" si="50"/>
        <v>0.81</v>
      </c>
      <c r="W183" s="203">
        <v>1127</v>
      </c>
      <c r="X183" s="198">
        <f t="shared" si="51"/>
        <v>8.8731144631765742E-4</v>
      </c>
      <c r="Y183" s="80" t="s">
        <v>1037</v>
      </c>
    </row>
    <row r="184" spans="1:25" s="194" customFormat="1" ht="17">
      <c r="A184" s="66" t="s">
        <v>643</v>
      </c>
      <c r="B184" s="66" t="s">
        <v>663</v>
      </c>
      <c r="C184" s="78" t="s">
        <v>675</v>
      </c>
      <c r="D184" s="66" t="s">
        <v>665</v>
      </c>
      <c r="E184" s="66"/>
      <c r="F184" s="195">
        <f t="shared" si="47"/>
        <v>1.3525600000000001E-13</v>
      </c>
      <c r="G184" s="196">
        <v>2.12E-6</v>
      </c>
      <c r="H184" s="196">
        <f t="shared" si="48"/>
        <v>6.2908011869436201E-9</v>
      </c>
      <c r="I184" s="196"/>
      <c r="J184" s="196"/>
      <c r="K184" s="196">
        <f t="shared" si="49"/>
        <v>1.4678284182305631E-9</v>
      </c>
      <c r="L184" s="196">
        <f>K184*T184</f>
        <v>2.6567694369973194E-10</v>
      </c>
      <c r="M184" s="196">
        <v>2.1900000000000002E-6</v>
      </c>
      <c r="N184" s="196">
        <f t="shared" si="43"/>
        <v>9.2147010045662094E-5</v>
      </c>
      <c r="O184" s="196">
        <f t="shared" si="44"/>
        <v>1444.3105022831048</v>
      </c>
      <c r="P184" s="196">
        <f t="shared" si="45"/>
        <v>6.9237189539177505E-4</v>
      </c>
      <c r="Q184" s="196"/>
      <c r="R184" s="196"/>
      <c r="S184" s="203">
        <v>1492</v>
      </c>
      <c r="T184" s="201">
        <v>0.18099999999999999</v>
      </c>
      <c r="U184" s="196">
        <v>6.3800000000000002E-8</v>
      </c>
      <c r="V184" s="202">
        <f t="shared" si="50"/>
        <v>1.8</v>
      </c>
      <c r="W184" s="203">
        <v>337</v>
      </c>
      <c r="X184" s="198">
        <f t="shared" si="51"/>
        <v>2.967359050445104E-3</v>
      </c>
      <c r="Y184" s="80" t="s">
        <v>1037</v>
      </c>
    </row>
    <row r="185" spans="1:25" s="194" customFormat="1" ht="17">
      <c r="A185" s="66" t="s">
        <v>643</v>
      </c>
      <c r="B185" s="66" t="s">
        <v>663</v>
      </c>
      <c r="C185" s="78" t="s">
        <v>676</v>
      </c>
      <c r="D185" s="66" t="s">
        <v>665</v>
      </c>
      <c r="E185" s="66"/>
      <c r="F185" s="195">
        <f t="shared" si="47"/>
        <v>3.0262100000000005E-13</v>
      </c>
      <c r="G185" s="196">
        <v>6.7100000000000001E-6</v>
      </c>
      <c r="H185" s="196">
        <f t="shared" si="48"/>
        <v>7.2855591748099895E-9</v>
      </c>
      <c r="I185" s="196"/>
      <c r="J185" s="196"/>
      <c r="K185" s="196">
        <f t="shared" si="49"/>
        <v>1.190119760479042E-9</v>
      </c>
      <c r="L185" s="196">
        <f>K185*T185</f>
        <v>2.2255239520958085E-10</v>
      </c>
      <c r="M185" s="196">
        <v>1.59E-6</v>
      </c>
      <c r="N185" s="196">
        <f t="shared" si="43"/>
        <v>2.5427777106918243E-4</v>
      </c>
      <c r="O185" s="196">
        <f t="shared" si="44"/>
        <v>5638.0880503144654</v>
      </c>
      <c r="P185" s="196">
        <f t="shared" si="45"/>
        <v>1.7736509098048315E-4</v>
      </c>
      <c r="Q185" s="196"/>
      <c r="R185" s="196"/>
      <c r="S185" s="203">
        <v>1336</v>
      </c>
      <c r="T185" s="201">
        <v>0.187</v>
      </c>
      <c r="U185" s="196">
        <v>4.5100000000000007E-8</v>
      </c>
      <c r="V185" s="202">
        <f t="shared" si="50"/>
        <v>0.63</v>
      </c>
      <c r="W185" s="203">
        <v>921</v>
      </c>
      <c r="X185" s="198">
        <f t="shared" si="51"/>
        <v>1.0857763300760044E-3</v>
      </c>
      <c r="Y185" s="80" t="s">
        <v>1037</v>
      </c>
    </row>
    <row r="186" spans="1:25" s="194" customFormat="1" ht="17">
      <c r="A186" s="66" t="s">
        <v>643</v>
      </c>
      <c r="B186" s="66" t="s">
        <v>663</v>
      </c>
      <c r="C186" s="78" t="s">
        <v>677</v>
      </c>
      <c r="D186" s="66" t="s">
        <v>665</v>
      </c>
      <c r="E186" s="66"/>
      <c r="F186" s="195">
        <f t="shared" si="47"/>
        <v>2.4408000000000004E-14</v>
      </c>
      <c r="G186" s="196">
        <v>3.6000000000000003E-6</v>
      </c>
      <c r="H186" s="196">
        <f t="shared" si="48"/>
        <v>6.006006006006006E-10</v>
      </c>
      <c r="I186" s="196"/>
      <c r="J186" s="196"/>
      <c r="K186" s="196">
        <f t="shared" si="49"/>
        <v>1.3918575063613231E-9</v>
      </c>
      <c r="L186" s="196"/>
      <c r="M186" s="196">
        <v>5.4700000000000001E-6</v>
      </c>
      <c r="N186" s="196">
        <f t="shared" si="43"/>
        <v>1.7536277879341868E-5</v>
      </c>
      <c r="O186" s="196">
        <f t="shared" si="44"/>
        <v>2586.4716636197445</v>
      </c>
      <c r="P186" s="196">
        <f t="shared" si="45"/>
        <v>3.8662708510036752E-4</v>
      </c>
      <c r="Q186" s="196"/>
      <c r="R186" s="196"/>
      <c r="S186" s="203">
        <v>3930</v>
      </c>
      <c r="T186" s="78" t="s">
        <v>673</v>
      </c>
      <c r="U186" s="196">
        <v>6.780000000000001E-9</v>
      </c>
      <c r="V186" s="202">
        <f t="shared" si="50"/>
        <v>1.6654445293436202</v>
      </c>
      <c r="W186" s="203">
        <v>5994</v>
      </c>
      <c r="X186" s="198">
        <f t="shared" si="51"/>
        <v>1.6683350016683348E-4</v>
      </c>
      <c r="Y186" s="80" t="s">
        <v>1037</v>
      </c>
    </row>
    <row r="187" spans="1:25" s="187" customFormat="1">
      <c r="A187" s="66" t="s">
        <v>643</v>
      </c>
      <c r="B187" s="66" t="s">
        <v>678</v>
      </c>
      <c r="C187" s="66" t="s">
        <v>679</v>
      </c>
      <c r="D187" s="66" t="s">
        <v>680</v>
      </c>
      <c r="E187" s="66"/>
      <c r="F187" s="195"/>
      <c r="G187" s="196">
        <v>7.6000000000000002E-9</v>
      </c>
      <c r="H187" s="196"/>
      <c r="I187" s="196"/>
      <c r="J187" s="196"/>
      <c r="K187" s="196">
        <v>1.4399999999999998E-11</v>
      </c>
      <c r="L187" s="196">
        <f t="shared" ref="L187:L192" si="52">K187*T187</f>
        <v>2.7215999999999996E-12</v>
      </c>
      <c r="M187" s="196">
        <v>1.4500000000000001E-8</v>
      </c>
      <c r="N187" s="196"/>
      <c r="O187" s="196">
        <f t="shared" si="44"/>
        <v>527.77777777777783</v>
      </c>
      <c r="P187" s="196">
        <f t="shared" si="45"/>
        <v>1.8947368421052629E-3</v>
      </c>
      <c r="Q187" s="196"/>
      <c r="R187" s="196"/>
      <c r="S187" s="264">
        <v>1007.5</v>
      </c>
      <c r="T187" s="77">
        <v>0.189</v>
      </c>
      <c r="U187" s="196"/>
      <c r="V187" s="200"/>
      <c r="W187" s="200"/>
      <c r="X187" s="198"/>
      <c r="Y187" s="80" t="s">
        <v>1015</v>
      </c>
    </row>
    <row r="188" spans="1:25" s="187" customFormat="1">
      <c r="A188" s="66" t="s">
        <v>643</v>
      </c>
      <c r="B188" s="66" t="s">
        <v>678</v>
      </c>
      <c r="C188" s="66" t="s">
        <v>681</v>
      </c>
      <c r="D188" s="66" t="s">
        <v>186</v>
      </c>
      <c r="E188" s="66"/>
      <c r="F188" s="195">
        <v>3.5327600000000002E-14</v>
      </c>
      <c r="G188" s="196">
        <v>4.0700000000000007E-8</v>
      </c>
      <c r="H188" s="196"/>
      <c r="I188" s="196"/>
      <c r="J188" s="196"/>
      <c r="K188" s="196">
        <v>6.059999999999999E-11</v>
      </c>
      <c r="L188" s="196">
        <f t="shared" si="52"/>
        <v>1.1513999999999998E-11</v>
      </c>
      <c r="M188" s="196">
        <v>1.0600000000000001E-7</v>
      </c>
      <c r="N188" s="196">
        <f>F188/K188</f>
        <v>5.8296369636963712E-4</v>
      </c>
      <c r="O188" s="196">
        <f t="shared" si="44"/>
        <v>671.61716171617184</v>
      </c>
      <c r="P188" s="196">
        <f t="shared" si="45"/>
        <v>1.4889434889434885E-3</v>
      </c>
      <c r="Q188" s="196"/>
      <c r="R188" s="196"/>
      <c r="S188" s="264">
        <v>1750.1</v>
      </c>
      <c r="T188" s="77">
        <v>0.19</v>
      </c>
      <c r="U188" s="196">
        <v>8.6799999999999999E-7</v>
      </c>
      <c r="V188" s="200">
        <v>0.62</v>
      </c>
      <c r="W188" s="200"/>
      <c r="X188" s="198"/>
      <c r="Y188" s="80" t="s">
        <v>1015</v>
      </c>
    </row>
    <row r="189" spans="1:25" s="187" customFormat="1">
      <c r="A189" s="66" t="s">
        <v>643</v>
      </c>
      <c r="B189" s="66" t="s">
        <v>678</v>
      </c>
      <c r="C189" s="66" t="s">
        <v>682</v>
      </c>
      <c r="D189" s="66" t="s">
        <v>680</v>
      </c>
      <c r="E189" s="66"/>
      <c r="F189" s="195"/>
      <c r="G189" s="196">
        <v>9.8100000000000002E-10</v>
      </c>
      <c r="H189" s="196"/>
      <c r="I189" s="196"/>
      <c r="J189" s="196"/>
      <c r="K189" s="196">
        <v>7.1999999999999992E-12</v>
      </c>
      <c r="L189" s="196">
        <f t="shared" si="52"/>
        <v>1.4183999999999999E-12</v>
      </c>
      <c r="M189" s="196">
        <v>8.1400000000000004E-9</v>
      </c>
      <c r="N189" s="196"/>
      <c r="O189" s="196">
        <f t="shared" si="44"/>
        <v>136.25000000000003</v>
      </c>
      <c r="P189" s="196">
        <f t="shared" si="45"/>
        <v>7.3394495412844023E-3</v>
      </c>
      <c r="Q189" s="196"/>
      <c r="R189" s="196"/>
      <c r="S189" s="264">
        <v>1123.3</v>
      </c>
      <c r="T189" s="77">
        <v>0.19700000000000001</v>
      </c>
      <c r="U189" s="196"/>
      <c r="V189" s="200"/>
      <c r="W189" s="200"/>
      <c r="X189" s="198"/>
      <c r="Y189" s="80" t="s">
        <v>1015</v>
      </c>
    </row>
    <row r="190" spans="1:25" s="187" customFormat="1">
      <c r="A190" s="66" t="s">
        <v>643</v>
      </c>
      <c r="B190" s="66" t="s">
        <v>678</v>
      </c>
      <c r="C190" s="66" t="s">
        <v>683</v>
      </c>
      <c r="D190" s="66" t="s">
        <v>186</v>
      </c>
      <c r="E190" s="66"/>
      <c r="F190" s="195">
        <v>5.3900000000000004E-15</v>
      </c>
      <c r="G190" s="196">
        <v>2.7500000000000001E-8</v>
      </c>
      <c r="H190" s="196"/>
      <c r="I190" s="196"/>
      <c r="J190" s="196"/>
      <c r="K190" s="196">
        <v>1.8399999999999999E-11</v>
      </c>
      <c r="L190" s="196">
        <f t="shared" si="52"/>
        <v>3.4776E-12</v>
      </c>
      <c r="M190" s="196">
        <v>1.31E-7</v>
      </c>
      <c r="N190" s="196">
        <f>F190/K190</f>
        <v>2.9293478260869569E-4</v>
      </c>
      <c r="O190" s="196">
        <f t="shared" si="44"/>
        <v>1494.5652173913045</v>
      </c>
      <c r="P190" s="196">
        <f t="shared" si="45"/>
        <v>6.69090909090909E-4</v>
      </c>
      <c r="Q190" s="196"/>
      <c r="R190" s="196"/>
      <c r="S190" s="264">
        <v>7100.5</v>
      </c>
      <c r="T190" s="77">
        <v>0.189</v>
      </c>
      <c r="U190" s="196">
        <v>1.9600000000000001E-7</v>
      </c>
      <c r="V190" s="200">
        <v>0.14000000000000001</v>
      </c>
      <c r="W190" s="200"/>
      <c r="X190" s="198"/>
      <c r="Y190" s="80" t="s">
        <v>1015</v>
      </c>
    </row>
    <row r="191" spans="1:25" s="187" customFormat="1">
      <c r="A191" s="66" t="s">
        <v>643</v>
      </c>
      <c r="B191" s="66" t="s">
        <v>678</v>
      </c>
      <c r="C191" s="66" t="s">
        <v>684</v>
      </c>
      <c r="D191" s="66" t="s">
        <v>680</v>
      </c>
      <c r="E191" s="66"/>
      <c r="F191" s="195"/>
      <c r="G191" s="196">
        <v>5.8400000000000005E-9</v>
      </c>
      <c r="H191" s="196"/>
      <c r="I191" s="196"/>
      <c r="J191" s="196"/>
      <c r="K191" s="196">
        <v>1.8999999999999999E-11</v>
      </c>
      <c r="L191" s="196">
        <f t="shared" si="52"/>
        <v>3.629E-12</v>
      </c>
      <c r="M191" s="196">
        <v>5.4700000000000007E-8</v>
      </c>
      <c r="N191" s="196"/>
      <c r="O191" s="196">
        <f t="shared" si="44"/>
        <v>307.36842105263162</v>
      </c>
      <c r="P191" s="196">
        <f t="shared" si="45"/>
        <v>3.2534246575342462E-3</v>
      </c>
      <c r="Q191" s="196"/>
      <c r="R191" s="196"/>
      <c r="S191" s="264">
        <v>2875.1</v>
      </c>
      <c r="T191" s="77">
        <v>0.191</v>
      </c>
      <c r="U191" s="196"/>
      <c r="V191" s="200"/>
      <c r="W191" s="200"/>
      <c r="X191" s="198"/>
      <c r="Y191" s="80" t="s">
        <v>1015</v>
      </c>
    </row>
    <row r="192" spans="1:25" s="187" customFormat="1">
      <c r="A192" s="66" t="s">
        <v>643</v>
      </c>
      <c r="B192" s="66" t="s">
        <v>678</v>
      </c>
      <c r="C192" s="66" t="s">
        <v>685</v>
      </c>
      <c r="D192" s="66" t="s">
        <v>186</v>
      </c>
      <c r="E192" s="66"/>
      <c r="F192" s="195">
        <v>7.8400000000000012E-15</v>
      </c>
      <c r="G192" s="196">
        <v>1E-8</v>
      </c>
      <c r="H192" s="196"/>
      <c r="I192" s="196"/>
      <c r="J192" s="196"/>
      <c r="K192" s="196">
        <v>2.6800000000000001E-11</v>
      </c>
      <c r="L192" s="196">
        <f t="shared" si="52"/>
        <v>5.1188000000000004E-12</v>
      </c>
      <c r="M192" s="196">
        <v>1.5300000000000001E-7</v>
      </c>
      <c r="N192" s="196">
        <f t="shared" ref="N192:N223" si="53">F192/K192</f>
        <v>2.9253731343283583E-4</v>
      </c>
      <c r="O192" s="196">
        <f t="shared" ref="O192:O223" si="54">G192/K192</f>
        <v>373.13432835820896</v>
      </c>
      <c r="P192" s="196">
        <f t="shared" ref="P192:P223" si="55">K192/G192</f>
        <v>2.6800000000000001E-3</v>
      </c>
      <c r="Q192" s="196"/>
      <c r="R192" s="196"/>
      <c r="S192" s="264">
        <v>5718.6</v>
      </c>
      <c r="T192" s="77">
        <v>0.191</v>
      </c>
      <c r="U192" s="196">
        <v>7.8400000000000003E-7</v>
      </c>
      <c r="V192" s="200">
        <v>0.56000000000000005</v>
      </c>
      <c r="W192" s="200"/>
      <c r="X192" s="198"/>
      <c r="Y192" s="80" t="s">
        <v>1015</v>
      </c>
    </row>
    <row r="193" spans="1:25" ht="17">
      <c r="A193" s="7" t="s">
        <v>686</v>
      </c>
      <c r="B193" s="142" t="s">
        <v>892</v>
      </c>
      <c r="C193" s="142" t="s">
        <v>893</v>
      </c>
      <c r="D193" s="142" t="s">
        <v>186</v>
      </c>
      <c r="F193" s="182">
        <f t="shared" ref="F193:F234" si="56">G193*U193</f>
        <v>9.3839999999999992E-13</v>
      </c>
      <c r="G193" s="10">
        <v>1.38E-5</v>
      </c>
      <c r="K193" s="10">
        <f t="shared" ref="K193:K224" si="57">(1/S193)*M193</f>
        <v>2.6159638554216868E-9</v>
      </c>
      <c r="M193" s="10">
        <v>1.7370000000000001E-6</v>
      </c>
      <c r="N193" s="10">
        <f t="shared" si="53"/>
        <v>3.5872055267702934E-4</v>
      </c>
      <c r="O193" s="10">
        <f t="shared" si="54"/>
        <v>5275.302245250432</v>
      </c>
      <c r="P193" s="10">
        <f t="shared" si="55"/>
        <v>1.8956259821896281E-4</v>
      </c>
      <c r="S193" s="259">
        <v>664</v>
      </c>
      <c r="U193" s="10">
        <v>6.8E-8</v>
      </c>
      <c r="V193" s="186">
        <v>4.8399999999999999E-2</v>
      </c>
      <c r="W193" s="185"/>
      <c r="X193" s="181"/>
      <c r="Y193" s="274" t="s">
        <v>1016</v>
      </c>
    </row>
    <row r="194" spans="1:25" ht="17">
      <c r="A194" s="7" t="s">
        <v>686</v>
      </c>
      <c r="B194" s="142" t="s">
        <v>892</v>
      </c>
      <c r="C194" s="142" t="s">
        <v>894</v>
      </c>
      <c r="D194" s="142" t="s">
        <v>186</v>
      </c>
      <c r="F194" s="182">
        <f t="shared" si="56"/>
        <v>5.7290999999999993E-13</v>
      </c>
      <c r="G194" s="10">
        <v>3.3899999999999997E-6</v>
      </c>
      <c r="K194" s="10">
        <f t="shared" si="57"/>
        <v>1.8258196721311477E-9</v>
      </c>
      <c r="M194" s="10">
        <v>8.9100000000000002E-7</v>
      </c>
      <c r="N194" s="10">
        <f t="shared" si="53"/>
        <v>3.1378235690235682E-4</v>
      </c>
      <c r="O194" s="10">
        <f t="shared" si="54"/>
        <v>1856.7003367003365</v>
      </c>
      <c r="P194" s="10">
        <f t="shared" si="55"/>
        <v>5.3858987378499934E-4</v>
      </c>
      <c r="S194" s="259">
        <v>488</v>
      </c>
      <c r="U194" s="10">
        <v>1.6899999999999999E-7</v>
      </c>
      <c r="V194" s="186">
        <v>0.1207</v>
      </c>
      <c r="W194" s="185"/>
      <c r="X194" s="181"/>
      <c r="Y194" s="274" t="s">
        <v>1016</v>
      </c>
    </row>
    <row r="195" spans="1:25" ht="17">
      <c r="A195" s="7" t="s">
        <v>686</v>
      </c>
      <c r="B195" s="142" t="s">
        <v>892</v>
      </c>
      <c r="C195" s="184" t="s">
        <v>687</v>
      </c>
      <c r="D195" s="142" t="s">
        <v>186</v>
      </c>
      <c r="F195" s="182">
        <f t="shared" si="56"/>
        <v>6.2159999999999979E-13</v>
      </c>
      <c r="G195" s="10">
        <v>2.0999999999999998E-6</v>
      </c>
      <c r="K195" s="10">
        <f t="shared" si="57"/>
        <v>1.7920604914933836E-9</v>
      </c>
      <c r="M195" s="10">
        <v>9.4799999999999997E-7</v>
      </c>
      <c r="N195" s="10">
        <f t="shared" si="53"/>
        <v>3.4686329113924042E-4</v>
      </c>
      <c r="O195" s="10">
        <f t="shared" si="54"/>
        <v>1171.8354430379748</v>
      </c>
      <c r="P195" s="10">
        <f t="shared" si="55"/>
        <v>8.5336213880637328E-4</v>
      </c>
      <c r="S195" s="263">
        <v>529</v>
      </c>
      <c r="U195" s="10">
        <v>2.9599999999999995E-7</v>
      </c>
      <c r="V195" s="183">
        <v>0.2114</v>
      </c>
      <c r="W195" s="142"/>
      <c r="X195" s="181"/>
      <c r="Y195" s="274" t="s">
        <v>1016</v>
      </c>
    </row>
    <row r="196" spans="1:25" ht="17">
      <c r="A196" s="7" t="s">
        <v>686</v>
      </c>
      <c r="B196" s="142" t="s">
        <v>892</v>
      </c>
      <c r="C196" s="142" t="s">
        <v>895</v>
      </c>
      <c r="D196" s="142" t="s">
        <v>186</v>
      </c>
      <c r="F196" s="182">
        <f t="shared" si="56"/>
        <v>7.6759999999999988E-13</v>
      </c>
      <c r="G196" s="10">
        <v>1.01E-5</v>
      </c>
      <c r="K196" s="10">
        <f t="shared" si="57"/>
        <v>2.7348754448398573E-9</v>
      </c>
      <c r="M196" s="10">
        <v>1.5369999999999999E-6</v>
      </c>
      <c r="N196" s="10">
        <f t="shared" si="53"/>
        <v>2.8067091737150293E-4</v>
      </c>
      <c r="O196" s="10">
        <f t="shared" si="54"/>
        <v>3693.0383864671444</v>
      </c>
      <c r="P196" s="10">
        <f t="shared" si="55"/>
        <v>2.7077974701384728E-4</v>
      </c>
      <c r="S196" s="259">
        <v>562</v>
      </c>
      <c r="U196" s="10">
        <v>7.5999999999999992E-8</v>
      </c>
      <c r="V196" s="186">
        <v>5.4300000000000001E-2</v>
      </c>
      <c r="W196" s="185"/>
      <c r="X196" s="181"/>
      <c r="Y196" s="274" t="s">
        <v>1016</v>
      </c>
    </row>
    <row r="197" spans="1:25" ht="17">
      <c r="A197" s="7" t="s">
        <v>686</v>
      </c>
      <c r="B197" s="142" t="s">
        <v>892</v>
      </c>
      <c r="C197" s="142" t="s">
        <v>896</v>
      </c>
      <c r="D197" s="142" t="s">
        <v>186</v>
      </c>
      <c r="F197" s="182">
        <f t="shared" si="56"/>
        <v>8.6619999999999988E-13</v>
      </c>
      <c r="G197" s="10">
        <v>1.42E-5</v>
      </c>
      <c r="K197" s="10">
        <f t="shared" si="57"/>
        <v>3.0212765957446809E-9</v>
      </c>
      <c r="M197" s="10">
        <v>1.846E-6</v>
      </c>
      <c r="N197" s="10">
        <f t="shared" si="53"/>
        <v>2.8669999999999998E-4</v>
      </c>
      <c r="O197" s="10">
        <f t="shared" si="54"/>
        <v>4700</v>
      </c>
      <c r="P197" s="10">
        <f t="shared" si="55"/>
        <v>2.1276595744680851E-4</v>
      </c>
      <c r="S197" s="259">
        <v>611</v>
      </c>
      <c r="U197" s="10">
        <v>6.099999999999999E-8</v>
      </c>
      <c r="V197" s="186">
        <v>4.3400000000000001E-2</v>
      </c>
      <c r="W197" s="185"/>
      <c r="X197" s="181"/>
      <c r="Y197" s="274" t="s">
        <v>1016</v>
      </c>
    </row>
    <row r="198" spans="1:25" ht="17">
      <c r="A198" s="7" t="s">
        <v>686</v>
      </c>
      <c r="B198" s="142" t="s">
        <v>897</v>
      </c>
      <c r="C198" s="184" t="s">
        <v>688</v>
      </c>
      <c r="D198" s="142" t="s">
        <v>186</v>
      </c>
      <c r="F198" s="182">
        <f t="shared" si="56"/>
        <v>4.8318999999999998E-13</v>
      </c>
      <c r="G198" s="10">
        <v>2.1099999999999997E-7</v>
      </c>
      <c r="K198" s="10">
        <f t="shared" si="57"/>
        <v>1.3411764705882351E-9</v>
      </c>
      <c r="M198" s="10">
        <v>5.6999999999999994E-7</v>
      </c>
      <c r="N198" s="10">
        <f t="shared" si="53"/>
        <v>3.6027324561403512E-4</v>
      </c>
      <c r="O198" s="10">
        <f t="shared" si="54"/>
        <v>157.32456140350877</v>
      </c>
      <c r="P198" s="10">
        <f t="shared" si="55"/>
        <v>6.3562865904655706E-3</v>
      </c>
      <c r="S198" s="263">
        <v>425</v>
      </c>
      <c r="U198" s="10">
        <v>2.2900000000000001E-6</v>
      </c>
      <c r="V198" s="186">
        <v>1.64</v>
      </c>
      <c r="W198" s="186"/>
      <c r="X198" s="181"/>
      <c r="Y198" s="274" t="s">
        <v>1017</v>
      </c>
    </row>
    <row r="199" spans="1:25" ht="17">
      <c r="A199" s="7" t="s">
        <v>686</v>
      </c>
      <c r="B199" s="142" t="s">
        <v>897</v>
      </c>
      <c r="C199" s="142" t="s">
        <v>898</v>
      </c>
      <c r="D199" s="142" t="s">
        <v>186</v>
      </c>
      <c r="F199" s="182">
        <f t="shared" si="56"/>
        <v>8.2211999999999973E-13</v>
      </c>
      <c r="G199" s="10">
        <v>5.2699999999999989E-7</v>
      </c>
      <c r="K199" s="10">
        <f t="shared" si="57"/>
        <v>3.7198952879581157E-9</v>
      </c>
      <c r="M199" s="10">
        <v>1.421E-6</v>
      </c>
      <c r="N199" s="10">
        <f t="shared" si="53"/>
        <v>2.2100622097114697E-4</v>
      </c>
      <c r="O199" s="10">
        <f t="shared" si="54"/>
        <v>141.67065446868398</v>
      </c>
      <c r="P199" s="10">
        <f t="shared" si="55"/>
        <v>7.0586248348351354E-3</v>
      </c>
      <c r="S199" s="263">
        <v>382</v>
      </c>
      <c r="U199" s="10">
        <v>1.5599999999999999E-6</v>
      </c>
      <c r="V199" s="186">
        <v>1.1100000000000001</v>
      </c>
      <c r="W199" s="186"/>
      <c r="X199" s="181"/>
      <c r="Y199" s="274" t="s">
        <v>1017</v>
      </c>
    </row>
    <row r="200" spans="1:25" ht="17">
      <c r="A200" s="7" t="s">
        <v>686</v>
      </c>
      <c r="B200" s="142" t="s">
        <v>897</v>
      </c>
      <c r="C200" s="142" t="s">
        <v>899</v>
      </c>
      <c r="D200" s="142" t="s">
        <v>186</v>
      </c>
      <c r="F200" s="182">
        <f t="shared" si="56"/>
        <v>2.5021E-13</v>
      </c>
      <c r="G200" s="10">
        <v>1.31E-7</v>
      </c>
      <c r="K200" s="10">
        <f t="shared" si="57"/>
        <v>8.147887323943661E-9</v>
      </c>
      <c r="M200" s="10">
        <v>2.3139999999999998E-6</v>
      </c>
      <c r="N200" s="10">
        <f t="shared" si="53"/>
        <v>3.0708573898012105E-5</v>
      </c>
      <c r="O200" s="10">
        <f t="shared" si="54"/>
        <v>16.077787381158171</v>
      </c>
      <c r="P200" s="10">
        <f t="shared" si="55"/>
        <v>6.2197613159875278E-2</v>
      </c>
      <c r="S200" s="263">
        <v>284</v>
      </c>
      <c r="U200" s="10">
        <v>1.9099999999999999E-6</v>
      </c>
      <c r="V200" s="186">
        <v>1.36</v>
      </c>
      <c r="W200" s="186"/>
      <c r="X200" s="181"/>
      <c r="Y200" s="274" t="s">
        <v>1017</v>
      </c>
    </row>
    <row r="201" spans="1:25" ht="17">
      <c r="A201" s="7" t="s">
        <v>686</v>
      </c>
      <c r="B201" s="142" t="s">
        <v>897</v>
      </c>
      <c r="C201" s="142" t="s">
        <v>900</v>
      </c>
      <c r="D201" s="142" t="s">
        <v>186</v>
      </c>
      <c r="F201" s="182">
        <f t="shared" si="56"/>
        <v>1.46692E-12</v>
      </c>
      <c r="G201" s="10">
        <v>8.0599999999999999E-7</v>
      </c>
      <c r="K201" s="10">
        <f t="shared" si="57"/>
        <v>1.946067415730337E-9</v>
      </c>
      <c r="M201" s="10">
        <v>8.6599999999999995E-7</v>
      </c>
      <c r="N201" s="10">
        <f t="shared" si="53"/>
        <v>7.5378683602771363E-4</v>
      </c>
      <c r="O201" s="10">
        <f t="shared" si="54"/>
        <v>414.16859122401848</v>
      </c>
      <c r="P201" s="10">
        <f t="shared" si="55"/>
        <v>2.4144757018986812E-3</v>
      </c>
      <c r="S201" s="263">
        <v>445</v>
      </c>
      <c r="U201" s="10">
        <v>1.8199999999999999E-6</v>
      </c>
      <c r="V201" s="186">
        <v>1.3</v>
      </c>
      <c r="W201" s="190"/>
      <c r="X201" s="181"/>
      <c r="Y201" s="274" t="s">
        <v>1017</v>
      </c>
    </row>
    <row r="202" spans="1:25" ht="17">
      <c r="A202" s="7" t="s">
        <v>686</v>
      </c>
      <c r="B202" s="142" t="s">
        <v>897</v>
      </c>
      <c r="C202" s="142" t="s">
        <v>901</v>
      </c>
      <c r="D202" s="142" t="s">
        <v>186</v>
      </c>
      <c r="F202" s="182">
        <f t="shared" si="56"/>
        <v>7.0759999999999983E-13</v>
      </c>
      <c r="G202" s="10">
        <v>4.8799999999999992E-7</v>
      </c>
      <c r="K202" s="10">
        <f t="shared" si="57"/>
        <v>4.6750700280112047E-9</v>
      </c>
      <c r="M202" s="10">
        <v>1.669E-6</v>
      </c>
      <c r="N202" s="10">
        <f t="shared" si="53"/>
        <v>1.5135602156980224E-4</v>
      </c>
      <c r="O202" s="10">
        <f t="shared" si="54"/>
        <v>104.38346315158776</v>
      </c>
      <c r="P202" s="10">
        <f t="shared" si="55"/>
        <v>9.5800615328098474E-3</v>
      </c>
      <c r="S202" s="263">
        <v>357</v>
      </c>
      <c r="U202" s="10">
        <v>1.4499999999999999E-6</v>
      </c>
      <c r="V202" s="186">
        <v>1.04</v>
      </c>
      <c r="W202" s="186"/>
      <c r="X202" s="181"/>
      <c r="Y202" s="274" t="s">
        <v>1017</v>
      </c>
    </row>
    <row r="203" spans="1:25" ht="17">
      <c r="A203" s="7" t="s">
        <v>686</v>
      </c>
      <c r="B203" s="142" t="s">
        <v>902</v>
      </c>
      <c r="C203" s="184" t="s">
        <v>689</v>
      </c>
      <c r="D203" s="142" t="s">
        <v>186</v>
      </c>
      <c r="F203" s="182">
        <f t="shared" si="56"/>
        <v>5.8482999999999994E-13</v>
      </c>
      <c r="G203" s="10">
        <v>2.3300000000000001E-7</v>
      </c>
      <c r="K203" s="10">
        <f t="shared" si="57"/>
        <v>4.0890125173852565E-10</v>
      </c>
      <c r="M203" s="10">
        <v>2.9399999999999996E-7</v>
      </c>
      <c r="N203" s="10">
        <f t="shared" si="53"/>
        <v>1.4302475170068028E-3</v>
      </c>
      <c r="O203" s="10">
        <f t="shared" si="54"/>
        <v>569.81972789115662</v>
      </c>
      <c r="P203" s="10">
        <f t="shared" si="55"/>
        <v>1.754940994585947E-3</v>
      </c>
      <c r="S203" s="263">
        <v>719</v>
      </c>
      <c r="U203" s="10">
        <v>2.5099999999999997E-6</v>
      </c>
      <c r="V203" s="186">
        <v>1.79</v>
      </c>
      <c r="W203" s="186"/>
      <c r="X203" s="181"/>
      <c r="Y203" s="274" t="s">
        <v>1017</v>
      </c>
    </row>
    <row r="204" spans="1:25" ht="17">
      <c r="A204" s="7" t="s">
        <v>686</v>
      </c>
      <c r="B204" s="142" t="s">
        <v>902</v>
      </c>
      <c r="C204" s="142" t="s">
        <v>903</v>
      </c>
      <c r="D204" s="142" t="s">
        <v>186</v>
      </c>
      <c r="F204" s="182">
        <f t="shared" si="56"/>
        <v>2.8146399999999998E-12</v>
      </c>
      <c r="G204" s="10">
        <v>9.3200000000000003E-7</v>
      </c>
      <c r="K204" s="10">
        <f t="shared" si="57"/>
        <v>4.9492187499999996E-9</v>
      </c>
      <c r="M204" s="10">
        <v>2.5339999999999998E-6</v>
      </c>
      <c r="N204" s="10">
        <f t="shared" si="53"/>
        <v>5.6870389897395424E-4</v>
      </c>
      <c r="O204" s="10">
        <f t="shared" si="54"/>
        <v>188.31254932912393</v>
      </c>
      <c r="P204" s="10">
        <f t="shared" si="55"/>
        <v>5.3103205472103E-3</v>
      </c>
      <c r="S204" s="263">
        <v>512</v>
      </c>
      <c r="U204" s="10">
        <v>3.0199999999999999E-6</v>
      </c>
      <c r="V204" s="186">
        <v>2.16</v>
      </c>
      <c r="W204" s="186"/>
      <c r="X204" s="181"/>
      <c r="Y204" s="274" t="s">
        <v>1017</v>
      </c>
    </row>
    <row r="205" spans="1:25" ht="17">
      <c r="A205" s="7" t="s">
        <v>686</v>
      </c>
      <c r="B205" s="142" t="s">
        <v>902</v>
      </c>
      <c r="C205" s="142" t="s">
        <v>904</v>
      </c>
      <c r="D205" s="142" t="s">
        <v>186</v>
      </c>
      <c r="F205" s="182">
        <f t="shared" si="56"/>
        <v>9.6690999999999976E-13</v>
      </c>
      <c r="G205" s="10">
        <v>7.2699999999999988E-7</v>
      </c>
      <c r="K205" s="10">
        <f t="shared" si="57"/>
        <v>3.7493112947658403E-9</v>
      </c>
      <c r="M205" s="10">
        <v>1.361E-6</v>
      </c>
      <c r="N205" s="10">
        <f t="shared" si="53"/>
        <v>2.5789002939015425E-4</v>
      </c>
      <c r="O205" s="10">
        <f t="shared" si="54"/>
        <v>193.90227773695807</v>
      </c>
      <c r="P205" s="10">
        <f t="shared" si="55"/>
        <v>5.1572369941758475E-3</v>
      </c>
      <c r="S205" s="263">
        <v>363</v>
      </c>
      <c r="U205" s="10">
        <v>1.33E-6</v>
      </c>
      <c r="V205" s="186">
        <v>0.95</v>
      </c>
      <c r="W205" s="186"/>
      <c r="X205" s="181"/>
      <c r="Y205" s="274" t="s">
        <v>1017</v>
      </c>
    </row>
    <row r="206" spans="1:25" ht="17">
      <c r="A206" s="7" t="s">
        <v>686</v>
      </c>
      <c r="B206" s="142" t="s">
        <v>902</v>
      </c>
      <c r="C206" s="142" t="s">
        <v>905</v>
      </c>
      <c r="D206" s="142" t="s">
        <v>186</v>
      </c>
      <c r="F206" s="182">
        <f t="shared" si="56"/>
        <v>9.2091999999999988E-13</v>
      </c>
      <c r="G206" s="10">
        <v>3.22E-7</v>
      </c>
      <c r="K206" s="10">
        <f t="shared" si="57"/>
        <v>1.0658914728682172E-9</v>
      </c>
      <c r="M206" s="10">
        <v>5.5000000000000003E-7</v>
      </c>
      <c r="N206" s="10">
        <f t="shared" si="53"/>
        <v>8.6399039999999973E-4</v>
      </c>
      <c r="O206" s="10">
        <f t="shared" si="54"/>
        <v>302.09454545454543</v>
      </c>
      <c r="P206" s="10">
        <f t="shared" si="55"/>
        <v>3.310221965429246E-3</v>
      </c>
      <c r="S206" s="263">
        <v>516</v>
      </c>
      <c r="U206" s="10">
        <v>2.8599999999999997E-6</v>
      </c>
      <c r="V206" s="186">
        <v>2.04</v>
      </c>
      <c r="W206" s="186"/>
      <c r="X206" s="181"/>
      <c r="Y206" s="274" t="s">
        <v>1017</v>
      </c>
    </row>
    <row r="207" spans="1:25" ht="17">
      <c r="A207" s="7" t="s">
        <v>686</v>
      </c>
      <c r="B207" s="142" t="s">
        <v>902</v>
      </c>
      <c r="C207" s="142" t="s">
        <v>906</v>
      </c>
      <c r="D207" s="142" t="s">
        <v>186</v>
      </c>
      <c r="F207" s="182">
        <f t="shared" si="56"/>
        <v>4.3671999999999998E-13</v>
      </c>
      <c r="G207" s="10">
        <v>4.1199999999999998E-7</v>
      </c>
      <c r="K207" s="10">
        <f t="shared" si="57"/>
        <v>1.8828571428571426E-9</v>
      </c>
      <c r="M207" s="10">
        <v>6.5899999999999996E-7</v>
      </c>
      <c r="N207" s="10">
        <f t="shared" si="53"/>
        <v>2.3194537177541731E-4</v>
      </c>
      <c r="O207" s="10">
        <f t="shared" si="54"/>
        <v>218.81638846737485</v>
      </c>
      <c r="P207" s="10">
        <f t="shared" si="55"/>
        <v>4.5700416088765598E-3</v>
      </c>
      <c r="S207" s="263">
        <v>350</v>
      </c>
      <c r="U207" s="10">
        <v>1.06E-6</v>
      </c>
      <c r="V207" s="186">
        <v>0.76</v>
      </c>
      <c r="W207" s="186"/>
      <c r="X207" s="181"/>
      <c r="Y207" s="274" t="s">
        <v>1017</v>
      </c>
    </row>
    <row r="208" spans="1:25" ht="17">
      <c r="A208" s="7" t="s">
        <v>686</v>
      </c>
      <c r="B208" s="142" t="s">
        <v>907</v>
      </c>
      <c r="C208" s="184" t="s">
        <v>690</v>
      </c>
      <c r="D208" s="142" t="s">
        <v>186</v>
      </c>
      <c r="F208" s="182">
        <f t="shared" si="56"/>
        <v>2.0663999999999999E-13</v>
      </c>
      <c r="G208" s="10">
        <v>3.6899999999999998E-6</v>
      </c>
      <c r="K208" s="10">
        <f t="shared" si="57"/>
        <v>1.8881118881118882E-9</v>
      </c>
      <c r="M208" s="10">
        <v>8.0999999999999997E-7</v>
      </c>
      <c r="N208" s="10">
        <f t="shared" si="53"/>
        <v>1.0944266666666665E-4</v>
      </c>
      <c r="O208" s="10">
        <f t="shared" si="54"/>
        <v>1954.333333333333</v>
      </c>
      <c r="P208" s="10">
        <f t="shared" si="55"/>
        <v>5.1168343851270691E-4</v>
      </c>
      <c r="S208" s="263">
        <v>429</v>
      </c>
      <c r="U208" s="10">
        <v>5.5999999999999999E-8</v>
      </c>
      <c r="V208" s="186">
        <v>4.3299999999999998E-2</v>
      </c>
      <c r="W208" s="185"/>
      <c r="X208" s="181"/>
      <c r="Y208" s="274" t="s">
        <v>1018</v>
      </c>
    </row>
    <row r="209" spans="1:25" ht="17">
      <c r="A209" s="7" t="s">
        <v>686</v>
      </c>
      <c r="B209" s="142" t="s">
        <v>907</v>
      </c>
      <c r="C209" s="142" t="s">
        <v>908</v>
      </c>
      <c r="D209" s="142" t="s">
        <v>186</v>
      </c>
      <c r="F209" s="182">
        <f t="shared" si="56"/>
        <v>2.8727999999999996E-13</v>
      </c>
      <c r="G209" s="10">
        <v>5.6999999999999994E-7</v>
      </c>
      <c r="K209" s="10">
        <f t="shared" si="57"/>
        <v>1.0585241730279899E-9</v>
      </c>
      <c r="M209" s="10">
        <v>4.1600000000000002E-7</v>
      </c>
      <c r="N209" s="10">
        <f t="shared" si="53"/>
        <v>2.7139673076923069E-4</v>
      </c>
      <c r="O209" s="10">
        <f t="shared" si="54"/>
        <v>538.48557692307679</v>
      </c>
      <c r="P209" s="10">
        <f t="shared" si="55"/>
        <v>1.8570599526806842E-3</v>
      </c>
      <c r="S209" s="259">
        <v>393</v>
      </c>
      <c r="U209" s="10">
        <v>5.0399999999999996E-7</v>
      </c>
      <c r="V209" s="186">
        <v>0.36</v>
      </c>
      <c r="W209" s="186"/>
      <c r="X209" s="181"/>
      <c r="Y209" s="274" t="s">
        <v>1018</v>
      </c>
    </row>
    <row r="210" spans="1:25" ht="17">
      <c r="A210" s="7" t="s">
        <v>686</v>
      </c>
      <c r="B210" s="142" t="s">
        <v>907</v>
      </c>
      <c r="C210" s="142" t="s">
        <v>909</v>
      </c>
      <c r="D210" s="142" t="s">
        <v>186</v>
      </c>
      <c r="F210" s="182">
        <f t="shared" si="56"/>
        <v>1.2209399999999997E-13</v>
      </c>
      <c r="G210" s="10">
        <v>3.2299999999999997E-7</v>
      </c>
      <c r="K210" s="10">
        <f t="shared" si="57"/>
        <v>3.3112582781456951E-11</v>
      </c>
      <c r="M210" s="10">
        <v>2.2999999999999997E-7</v>
      </c>
      <c r="N210" s="10">
        <f t="shared" si="53"/>
        <v>3.6872387999999996E-3</v>
      </c>
      <c r="O210" s="10">
        <f t="shared" si="54"/>
        <v>9754.6</v>
      </c>
      <c r="P210" s="10">
        <f t="shared" si="55"/>
        <v>1.0251573616550141E-4</v>
      </c>
      <c r="S210" s="259">
        <v>6946</v>
      </c>
      <c r="U210" s="10">
        <v>3.7799999999999997E-7</v>
      </c>
      <c r="V210" s="186">
        <v>0.27</v>
      </c>
      <c r="W210" s="186"/>
      <c r="X210" s="181"/>
      <c r="Y210" s="274" t="s">
        <v>1018</v>
      </c>
    </row>
    <row r="211" spans="1:25" ht="17">
      <c r="A211" s="7" t="s">
        <v>686</v>
      </c>
      <c r="B211" s="142" t="s">
        <v>907</v>
      </c>
      <c r="C211" s="142" t="s">
        <v>910</v>
      </c>
      <c r="D211" s="142" t="s">
        <v>186</v>
      </c>
      <c r="F211" s="182">
        <f t="shared" si="56"/>
        <v>9.104199999999999E-14</v>
      </c>
      <c r="G211" s="10">
        <v>9.2899999999999991E-7</v>
      </c>
      <c r="K211" s="10">
        <f t="shared" si="57"/>
        <v>3.0478589420654908E-10</v>
      </c>
      <c r="M211" s="10">
        <v>2.4199999999999997E-7</v>
      </c>
      <c r="N211" s="10">
        <f t="shared" si="53"/>
        <v>2.9870804958677686E-4</v>
      </c>
      <c r="O211" s="10">
        <f t="shared" si="54"/>
        <v>3048.0413223140499</v>
      </c>
      <c r="P211" s="10">
        <f t="shared" si="55"/>
        <v>3.280795416647461E-4</v>
      </c>
      <c r="S211" s="259">
        <v>794</v>
      </c>
      <c r="U211" s="10">
        <v>9.8000000000000004E-8</v>
      </c>
      <c r="V211" s="186">
        <v>0.08</v>
      </c>
      <c r="W211" s="186"/>
      <c r="X211" s="181"/>
      <c r="Y211" s="274" t="s">
        <v>1018</v>
      </c>
    </row>
    <row r="212" spans="1:25" ht="17">
      <c r="A212" s="7" t="s">
        <v>686</v>
      </c>
      <c r="B212" s="142" t="s">
        <v>907</v>
      </c>
      <c r="C212" s="142" t="s">
        <v>911</v>
      </c>
      <c r="D212" s="142" t="s">
        <v>186</v>
      </c>
      <c r="F212" s="182">
        <f t="shared" si="56"/>
        <v>2.8420000000000004E-13</v>
      </c>
      <c r="G212" s="10">
        <v>2.03E-6</v>
      </c>
      <c r="K212" s="10">
        <f t="shared" si="57"/>
        <v>1.8937080024434942E-10</v>
      </c>
      <c r="M212" s="10">
        <v>3.1E-7</v>
      </c>
      <c r="N212" s="10">
        <f t="shared" si="53"/>
        <v>1.5007593548387098E-3</v>
      </c>
      <c r="O212" s="10">
        <f t="shared" si="54"/>
        <v>10719.709677419354</v>
      </c>
      <c r="P212" s="10">
        <f t="shared" si="55"/>
        <v>9.3286108494753411E-5</v>
      </c>
      <c r="S212" s="259">
        <v>1637</v>
      </c>
      <c r="U212" s="10">
        <v>1.4000000000000001E-7</v>
      </c>
      <c r="V212" s="186">
        <v>0.1</v>
      </c>
      <c r="W212" s="186"/>
      <c r="X212" s="181"/>
      <c r="Y212" s="274" t="s">
        <v>1018</v>
      </c>
    </row>
    <row r="213" spans="1:25" ht="17">
      <c r="A213" s="7" t="s">
        <v>686</v>
      </c>
      <c r="B213" s="189" t="s">
        <v>691</v>
      </c>
      <c r="C213" s="184" t="s">
        <v>692</v>
      </c>
      <c r="D213" s="142" t="s">
        <v>186</v>
      </c>
      <c r="F213" s="182">
        <f t="shared" si="56"/>
        <v>2.2329299999999999E-13</v>
      </c>
      <c r="G213" s="10">
        <v>3.4299999999999999E-7</v>
      </c>
      <c r="K213" s="10">
        <f t="shared" si="57"/>
        <v>7.0736842105263159E-10</v>
      </c>
      <c r="M213" s="10">
        <v>3.3599999999999999E-7</v>
      </c>
      <c r="N213" s="10">
        <f t="shared" si="53"/>
        <v>3.1566718750000001E-4</v>
      </c>
      <c r="O213" s="10">
        <f t="shared" si="54"/>
        <v>484.89583333333331</v>
      </c>
      <c r="P213" s="10">
        <f t="shared" si="55"/>
        <v>2.0622986036519871E-3</v>
      </c>
      <c r="S213" s="263">
        <v>475</v>
      </c>
      <c r="U213" s="10">
        <v>6.5099999999999999E-7</v>
      </c>
      <c r="V213" s="186">
        <v>0.47</v>
      </c>
      <c r="W213" s="186"/>
      <c r="X213" s="181"/>
      <c r="Y213" s="274" t="s">
        <v>1019</v>
      </c>
    </row>
    <row r="214" spans="1:25" ht="17">
      <c r="A214" s="7" t="s">
        <v>686</v>
      </c>
      <c r="B214" s="189" t="s">
        <v>691</v>
      </c>
      <c r="C214" s="142" t="s">
        <v>912</v>
      </c>
      <c r="D214" s="142" t="s">
        <v>186</v>
      </c>
      <c r="F214" s="182">
        <f t="shared" si="56"/>
        <v>1.2906599999999999E-13</v>
      </c>
      <c r="G214" s="10">
        <v>4.1999999999999999E-8</v>
      </c>
      <c r="K214" s="10">
        <f t="shared" si="57"/>
        <v>2.2678185745140391E-10</v>
      </c>
      <c r="M214" s="10">
        <v>1.05E-7</v>
      </c>
      <c r="N214" s="10">
        <f t="shared" si="53"/>
        <v>5.6911959999999986E-4</v>
      </c>
      <c r="O214" s="10">
        <f t="shared" si="54"/>
        <v>185.2</v>
      </c>
      <c r="P214" s="10">
        <f t="shared" si="55"/>
        <v>5.399568034557236E-3</v>
      </c>
      <c r="S214" s="259">
        <v>463</v>
      </c>
      <c r="U214" s="10">
        <v>3.0729999999999996E-6</v>
      </c>
      <c r="V214" s="186">
        <v>2.2000000000000002</v>
      </c>
      <c r="W214" s="190"/>
      <c r="X214" s="181"/>
      <c r="Y214" s="274" t="s">
        <v>1019</v>
      </c>
    </row>
    <row r="215" spans="1:25" ht="17">
      <c r="A215" s="7" t="s">
        <v>686</v>
      </c>
      <c r="B215" s="189" t="s">
        <v>691</v>
      </c>
      <c r="C215" s="184" t="s">
        <v>693</v>
      </c>
      <c r="D215" s="142" t="s">
        <v>186</v>
      </c>
      <c r="F215" s="182">
        <f t="shared" si="56"/>
        <v>8.5253000000000005E-14</v>
      </c>
      <c r="G215" s="10">
        <v>6.4099999999999998E-7</v>
      </c>
      <c r="K215" s="10">
        <f t="shared" si="57"/>
        <v>3.2829670329670334E-10</v>
      </c>
      <c r="M215" s="10">
        <v>2.3900000000000001E-7</v>
      </c>
      <c r="N215" s="10">
        <f t="shared" si="53"/>
        <v>2.5968277824267783E-4</v>
      </c>
      <c r="O215" s="10">
        <f t="shared" si="54"/>
        <v>1952.5020920502088</v>
      </c>
      <c r="P215" s="10">
        <f t="shared" si="55"/>
        <v>5.1216334367660426E-4</v>
      </c>
      <c r="S215" s="263">
        <v>728</v>
      </c>
      <c r="U215" s="10">
        <v>1.3300000000000001E-7</v>
      </c>
      <c r="V215" s="183">
        <v>0.1</v>
      </c>
      <c r="W215" s="142"/>
      <c r="X215" s="181"/>
      <c r="Y215" s="274" t="s">
        <v>1019</v>
      </c>
    </row>
    <row r="216" spans="1:25" ht="17">
      <c r="A216" s="7" t="s">
        <v>686</v>
      </c>
      <c r="B216" s="189" t="s">
        <v>691</v>
      </c>
      <c r="C216" s="142" t="s">
        <v>913</v>
      </c>
      <c r="D216" s="142" t="s">
        <v>186</v>
      </c>
      <c r="F216" s="182">
        <f t="shared" si="56"/>
        <v>6.4159999999999989E-14</v>
      </c>
      <c r="G216" s="10">
        <v>4.0099999999999995E-7</v>
      </c>
      <c r="K216" s="10">
        <f t="shared" si="57"/>
        <v>1.1009174311926606E-10</v>
      </c>
      <c r="M216" s="10">
        <v>1.08E-7</v>
      </c>
      <c r="N216" s="10">
        <f t="shared" si="53"/>
        <v>5.8278666666666649E-4</v>
      </c>
      <c r="O216" s="10">
        <f t="shared" si="54"/>
        <v>3642.4166666666661</v>
      </c>
      <c r="P216" s="10">
        <f t="shared" si="55"/>
        <v>2.7454300029742162E-4</v>
      </c>
      <c r="S216" s="259">
        <v>981</v>
      </c>
      <c r="U216" s="10">
        <v>1.6E-7</v>
      </c>
      <c r="V216" s="186">
        <v>0.12</v>
      </c>
      <c r="W216" s="186"/>
      <c r="X216" s="181"/>
      <c r="Y216" s="274" t="s">
        <v>1019</v>
      </c>
    </row>
    <row r="217" spans="1:25" ht="17">
      <c r="A217" s="7" t="s">
        <v>686</v>
      </c>
      <c r="B217" s="189" t="s">
        <v>691</v>
      </c>
      <c r="C217" s="142" t="s">
        <v>914</v>
      </c>
      <c r="D217" s="142" t="s">
        <v>186</v>
      </c>
      <c r="F217" s="182">
        <f t="shared" si="56"/>
        <v>1.70805E-13</v>
      </c>
      <c r="G217" s="10">
        <v>9.6500000000000008E-7</v>
      </c>
      <c r="K217" s="10">
        <f t="shared" si="57"/>
        <v>1.4588859416445623E-10</v>
      </c>
      <c r="M217" s="10">
        <v>2.2000000000000001E-7</v>
      </c>
      <c r="N217" s="10">
        <f t="shared" si="53"/>
        <v>1.1707906363636364E-3</v>
      </c>
      <c r="O217" s="10">
        <f t="shared" si="54"/>
        <v>6614.6363636363649</v>
      </c>
      <c r="P217" s="10">
        <f t="shared" si="55"/>
        <v>1.5117989032586136E-4</v>
      </c>
      <c r="S217" s="259">
        <v>1508</v>
      </c>
      <c r="U217" s="10">
        <v>1.7699999999999998E-7</v>
      </c>
      <c r="V217" s="186">
        <v>0.13</v>
      </c>
      <c r="W217" s="186"/>
      <c r="X217" s="181"/>
      <c r="Y217" s="274" t="s">
        <v>1019</v>
      </c>
    </row>
    <row r="218" spans="1:25" ht="17">
      <c r="A218" s="7" t="s">
        <v>686</v>
      </c>
      <c r="B218" s="189" t="s">
        <v>694</v>
      </c>
      <c r="C218" s="184" t="s">
        <v>695</v>
      </c>
      <c r="D218" s="142" t="s">
        <v>186</v>
      </c>
      <c r="F218" s="182">
        <f t="shared" si="56"/>
        <v>5.257199999999999E-13</v>
      </c>
      <c r="G218" s="10">
        <v>1.011E-5</v>
      </c>
      <c r="K218" s="10">
        <f t="shared" si="57"/>
        <v>2.2109749600426209E-10</v>
      </c>
      <c r="M218" s="10">
        <v>4.15E-7</v>
      </c>
      <c r="N218" s="10">
        <f t="shared" si="53"/>
        <v>2.3777745542168673E-3</v>
      </c>
      <c r="O218" s="10">
        <f t="shared" si="54"/>
        <v>45726.433734939761</v>
      </c>
      <c r="P218" s="10">
        <f t="shared" si="55"/>
        <v>2.1869188526633243E-5</v>
      </c>
      <c r="S218" s="263">
        <v>1877</v>
      </c>
      <c r="U218" s="10">
        <v>5.1999999999999996E-8</v>
      </c>
      <c r="V218" s="186">
        <v>0.04</v>
      </c>
      <c r="W218" s="186"/>
      <c r="X218" s="181"/>
      <c r="Y218" s="274" t="s">
        <v>1020</v>
      </c>
    </row>
    <row r="219" spans="1:25" ht="17">
      <c r="A219" s="7" t="s">
        <v>686</v>
      </c>
      <c r="B219" s="189" t="s">
        <v>694</v>
      </c>
      <c r="C219" s="142" t="s">
        <v>915</v>
      </c>
      <c r="D219" s="142" t="s">
        <v>186</v>
      </c>
      <c r="F219" s="182">
        <f t="shared" si="56"/>
        <v>8.3160000000000001E-13</v>
      </c>
      <c r="G219" s="10">
        <v>2.9699999999999999E-6</v>
      </c>
      <c r="K219" s="10">
        <f t="shared" si="57"/>
        <v>1.5939524838012958E-9</v>
      </c>
      <c r="M219" s="10">
        <v>7.3799999999999996E-7</v>
      </c>
      <c r="N219" s="10">
        <f t="shared" si="53"/>
        <v>5.2172195121951218E-4</v>
      </c>
      <c r="O219" s="10">
        <f t="shared" si="54"/>
        <v>1863.2926829268292</v>
      </c>
      <c r="P219" s="10">
        <f t="shared" si="55"/>
        <v>5.3668433798023435E-4</v>
      </c>
      <c r="S219" s="259">
        <v>463</v>
      </c>
      <c r="U219" s="10">
        <v>2.8000000000000002E-7</v>
      </c>
      <c r="V219" s="186">
        <v>0.2</v>
      </c>
      <c r="W219" s="190"/>
      <c r="X219" s="181"/>
      <c r="Y219" s="274" t="s">
        <v>1020</v>
      </c>
    </row>
    <row r="220" spans="1:25" ht="17">
      <c r="A220" s="7" t="s">
        <v>686</v>
      </c>
      <c r="B220" s="189" t="s">
        <v>694</v>
      </c>
      <c r="C220" s="184" t="s">
        <v>696</v>
      </c>
      <c r="D220" s="142" t="s">
        <v>186</v>
      </c>
      <c r="F220" s="182">
        <f t="shared" si="56"/>
        <v>1.26976E-12</v>
      </c>
      <c r="G220" s="10">
        <v>2.5600000000000001E-6</v>
      </c>
      <c r="K220" s="10">
        <f t="shared" si="57"/>
        <v>1.8695652173913044E-9</v>
      </c>
      <c r="M220" s="10">
        <v>1.2899999999999999E-6</v>
      </c>
      <c r="N220" s="10">
        <f t="shared" si="53"/>
        <v>6.7917395348837206E-4</v>
      </c>
      <c r="O220" s="10">
        <f t="shared" si="54"/>
        <v>1369.3023255813953</v>
      </c>
      <c r="P220" s="10">
        <f t="shared" si="55"/>
        <v>7.3029891304347827E-4</v>
      </c>
      <c r="S220" s="263">
        <v>690</v>
      </c>
      <c r="U220" s="10">
        <v>4.9599999999999999E-7</v>
      </c>
      <c r="V220" s="183">
        <v>0.36</v>
      </c>
      <c r="W220" s="142"/>
      <c r="X220" s="181"/>
      <c r="Y220" s="274" t="s">
        <v>1020</v>
      </c>
    </row>
    <row r="221" spans="1:25" ht="17">
      <c r="A221" s="7" t="s">
        <v>686</v>
      </c>
      <c r="B221" s="189" t="s">
        <v>694</v>
      </c>
      <c r="C221" s="142" t="s">
        <v>916</v>
      </c>
      <c r="D221" s="142" t="s">
        <v>186</v>
      </c>
      <c r="F221" s="182">
        <f t="shared" si="56"/>
        <v>6.7829999999999985E-13</v>
      </c>
      <c r="G221" s="10">
        <v>1.2919999999999999E-6</v>
      </c>
      <c r="K221" s="10">
        <f t="shared" si="57"/>
        <v>8.7264150943396227E-10</v>
      </c>
      <c r="M221" s="10">
        <v>5.5499999999999998E-7</v>
      </c>
      <c r="N221" s="10">
        <f t="shared" si="53"/>
        <v>7.7729513513513497E-4</v>
      </c>
      <c r="O221" s="10">
        <f t="shared" si="54"/>
        <v>1480.5621621621619</v>
      </c>
      <c r="P221" s="10">
        <f t="shared" si="55"/>
        <v>6.754191249488873E-4</v>
      </c>
      <c r="S221" s="259">
        <v>636</v>
      </c>
      <c r="U221" s="10">
        <v>5.2499999999999995E-7</v>
      </c>
      <c r="V221" s="186">
        <v>0.38</v>
      </c>
      <c r="W221" s="186"/>
      <c r="X221" s="181"/>
      <c r="Y221" s="274" t="s">
        <v>1020</v>
      </c>
    </row>
    <row r="222" spans="1:25" ht="17">
      <c r="A222" s="7" t="s">
        <v>686</v>
      </c>
      <c r="B222" s="189" t="s">
        <v>694</v>
      </c>
      <c r="C222" s="142" t="s">
        <v>917</v>
      </c>
      <c r="D222" s="142" t="s">
        <v>186</v>
      </c>
      <c r="F222" s="182">
        <f t="shared" si="56"/>
        <v>2.3753599999999998E-13</v>
      </c>
      <c r="G222" s="10">
        <v>4.1600000000000002E-7</v>
      </c>
      <c r="K222" s="10">
        <f t="shared" si="57"/>
        <v>7.3561430793157075E-10</v>
      </c>
      <c r="M222" s="10">
        <v>4.7300000000000001E-7</v>
      </c>
      <c r="N222" s="10">
        <f t="shared" si="53"/>
        <v>3.2290834672304438E-4</v>
      </c>
      <c r="O222" s="10">
        <f t="shared" si="54"/>
        <v>565.51374207188167</v>
      </c>
      <c r="P222" s="10">
        <f t="shared" si="55"/>
        <v>1.7683036248355066E-3</v>
      </c>
      <c r="S222" s="259">
        <v>643</v>
      </c>
      <c r="U222" s="10">
        <v>5.7099999999999991E-7</v>
      </c>
      <c r="V222" s="186">
        <v>0.41</v>
      </c>
      <c r="W222" s="186"/>
      <c r="X222" s="181"/>
      <c r="Y222" s="274" t="s">
        <v>1020</v>
      </c>
    </row>
    <row r="223" spans="1:25">
      <c r="A223" s="7" t="s">
        <v>686</v>
      </c>
      <c r="B223" s="7" t="s">
        <v>697</v>
      </c>
      <c r="C223" s="7" t="s">
        <v>698</v>
      </c>
      <c r="D223" s="7" t="s">
        <v>186</v>
      </c>
      <c r="E223" s="7" t="s">
        <v>419</v>
      </c>
      <c r="F223" s="182">
        <f t="shared" si="56"/>
        <v>6.2287676999999998E-13</v>
      </c>
      <c r="G223" s="10">
        <v>2.91E-7</v>
      </c>
      <c r="K223" s="10">
        <f t="shared" si="57"/>
        <v>1.1160964666292765E-10</v>
      </c>
      <c r="M223" s="10">
        <v>1.99E-7</v>
      </c>
      <c r="N223" s="10">
        <f t="shared" si="53"/>
        <v>5.5808506578391955E-3</v>
      </c>
      <c r="O223" s="10">
        <f t="shared" si="54"/>
        <v>2607.3015075376884</v>
      </c>
      <c r="P223" s="10">
        <f t="shared" si="55"/>
        <v>3.8353830468360018E-4</v>
      </c>
      <c r="S223" s="267">
        <v>1783</v>
      </c>
      <c r="U223" s="10">
        <f t="shared" ref="U223:U234" si="58">V223*0.000001399</f>
        <v>2.1404700000000001E-6</v>
      </c>
      <c r="V223" s="191">
        <v>1.53</v>
      </c>
      <c r="W223" s="9"/>
      <c r="X223" s="181"/>
      <c r="Y223" s="13" t="s">
        <v>1038</v>
      </c>
    </row>
    <row r="224" spans="1:25">
      <c r="A224" s="7" t="s">
        <v>686</v>
      </c>
      <c r="B224" s="7" t="s">
        <v>697</v>
      </c>
      <c r="C224" s="7" t="s">
        <v>699</v>
      </c>
      <c r="D224" s="7" t="s">
        <v>186</v>
      </c>
      <c r="F224" s="182">
        <f t="shared" si="56"/>
        <v>1.3696210000000001E-12</v>
      </c>
      <c r="G224" s="10">
        <v>3.5600000000000001E-7</v>
      </c>
      <c r="K224" s="10">
        <f t="shared" si="57"/>
        <v>5.3961748633879783E-10</v>
      </c>
      <c r="M224" s="10">
        <v>3.9499999999999998E-7</v>
      </c>
      <c r="N224" s="10">
        <f t="shared" ref="N224:N256" si="59">F224/K224</f>
        <v>2.5381330936708863E-3</v>
      </c>
      <c r="O224" s="10">
        <f t="shared" ref="O224:O256" si="60">G224/K224</f>
        <v>659.72658227848103</v>
      </c>
      <c r="P224" s="10">
        <f t="shared" ref="P224:P256" si="61">K224/G224</f>
        <v>1.5157794560078589E-3</v>
      </c>
      <c r="S224" s="267">
        <v>732</v>
      </c>
      <c r="U224" s="10">
        <f t="shared" si="58"/>
        <v>3.8472500000000003E-6</v>
      </c>
      <c r="V224" s="191">
        <v>2.75</v>
      </c>
      <c r="W224" s="9"/>
      <c r="X224" s="181"/>
      <c r="Y224" s="13" t="s">
        <v>1038</v>
      </c>
    </row>
    <row r="225" spans="1:25">
      <c r="A225" s="7" t="s">
        <v>686</v>
      </c>
      <c r="B225" s="7" t="s">
        <v>697</v>
      </c>
      <c r="C225" s="7" t="s">
        <v>700</v>
      </c>
      <c r="D225" s="7" t="s">
        <v>186</v>
      </c>
      <c r="F225" s="182">
        <f t="shared" si="56"/>
        <v>6.3850359999999991E-13</v>
      </c>
      <c r="G225" s="10">
        <v>2.7999999999999997E-7</v>
      </c>
      <c r="K225" s="10">
        <f t="shared" ref="K225:K256" si="62">(1/S225)*M225</f>
        <v>1.5158730158730157E-10</v>
      </c>
      <c r="M225" s="10">
        <v>1.9099999999999998E-7</v>
      </c>
      <c r="N225" s="10">
        <f t="shared" si="59"/>
        <v>4.2121179895287953E-3</v>
      </c>
      <c r="O225" s="10">
        <f t="shared" si="60"/>
        <v>1847.1204188481674</v>
      </c>
      <c r="P225" s="10">
        <f t="shared" si="61"/>
        <v>5.4138321995464856E-4</v>
      </c>
      <c r="S225" s="267">
        <v>1260</v>
      </c>
      <c r="U225" s="10">
        <f t="shared" si="58"/>
        <v>2.2803699999999998E-6</v>
      </c>
      <c r="V225" s="191">
        <v>1.63</v>
      </c>
      <c r="W225" s="9"/>
      <c r="X225" s="181"/>
      <c r="Y225" s="13" t="s">
        <v>1038</v>
      </c>
    </row>
    <row r="226" spans="1:25">
      <c r="A226" s="7" t="s">
        <v>686</v>
      </c>
      <c r="B226" s="7" t="s">
        <v>697</v>
      </c>
      <c r="C226" s="7" t="s">
        <v>701</v>
      </c>
      <c r="D226" s="7" t="s">
        <v>186</v>
      </c>
      <c r="F226" s="182">
        <f t="shared" si="56"/>
        <v>4.9847769000000001E-13</v>
      </c>
      <c r="G226" s="10">
        <v>1.11E-7</v>
      </c>
      <c r="K226" s="10">
        <f t="shared" si="62"/>
        <v>8.437856328392247E-11</v>
      </c>
      <c r="M226" s="10">
        <v>7.4000000000000001E-8</v>
      </c>
      <c r="N226" s="10">
        <f t="shared" si="59"/>
        <v>5.9076342449999996E-3</v>
      </c>
      <c r="O226" s="10">
        <f t="shared" si="60"/>
        <v>1315.5</v>
      </c>
      <c r="P226" s="10">
        <f t="shared" si="61"/>
        <v>7.6016723679209436E-4</v>
      </c>
      <c r="S226" s="267">
        <v>877</v>
      </c>
      <c r="U226" s="10">
        <f t="shared" si="58"/>
        <v>4.4907900000000004E-6</v>
      </c>
      <c r="V226" s="191">
        <v>3.21</v>
      </c>
      <c r="W226" s="9"/>
      <c r="X226" s="181"/>
      <c r="Y226" s="13" t="s">
        <v>1038</v>
      </c>
    </row>
    <row r="227" spans="1:25">
      <c r="A227" s="7" t="s">
        <v>686</v>
      </c>
      <c r="B227" s="7" t="s">
        <v>697</v>
      </c>
      <c r="C227" s="7" t="s">
        <v>702</v>
      </c>
      <c r="D227" s="7" t="s">
        <v>186</v>
      </c>
      <c r="E227" s="7" t="s">
        <v>792</v>
      </c>
      <c r="F227" s="182">
        <f t="shared" si="56"/>
        <v>1.2695924999999999E-13</v>
      </c>
      <c r="G227" s="10">
        <v>1.2099999999999998E-7</v>
      </c>
      <c r="K227" s="10">
        <f t="shared" si="62"/>
        <v>1.045045045045045E-10</v>
      </c>
      <c r="M227" s="10">
        <v>5.7999999999999997E-8</v>
      </c>
      <c r="N227" s="10">
        <f t="shared" si="59"/>
        <v>1.2148686853448276E-3</v>
      </c>
      <c r="O227" s="10">
        <f t="shared" si="60"/>
        <v>1157.8448275862067</v>
      </c>
      <c r="P227" s="10">
        <f t="shared" si="61"/>
        <v>8.6367359094631827E-4</v>
      </c>
      <c r="S227" s="267">
        <v>555</v>
      </c>
      <c r="U227" s="10">
        <f t="shared" si="58"/>
        <v>1.0492500000000002E-6</v>
      </c>
      <c r="V227" s="191">
        <v>0.75</v>
      </c>
      <c r="W227" s="9"/>
      <c r="X227" s="181"/>
      <c r="Y227" s="13" t="s">
        <v>1038</v>
      </c>
    </row>
    <row r="228" spans="1:25">
      <c r="A228" s="7" t="s">
        <v>686</v>
      </c>
      <c r="B228" s="7" t="s">
        <v>697</v>
      </c>
      <c r="C228" s="7" t="s">
        <v>703</v>
      </c>
      <c r="D228" s="7" t="s">
        <v>186</v>
      </c>
      <c r="F228" s="182">
        <f t="shared" si="56"/>
        <v>1.9586000000000001E-13</v>
      </c>
      <c r="G228" s="10">
        <v>8.0000000000000002E-8</v>
      </c>
      <c r="K228" s="10">
        <f t="shared" si="62"/>
        <v>7.5313807531380751E-11</v>
      </c>
      <c r="M228" s="10">
        <v>8.9999999999999999E-8</v>
      </c>
      <c r="N228" s="10">
        <f t="shared" si="59"/>
        <v>2.6005855555555559E-3</v>
      </c>
      <c r="O228" s="10">
        <f t="shared" si="60"/>
        <v>1062.2222222222222</v>
      </c>
      <c r="P228" s="10">
        <f t="shared" si="61"/>
        <v>9.414225941422594E-4</v>
      </c>
      <c r="S228" s="267">
        <v>1195</v>
      </c>
      <c r="U228" s="10">
        <f t="shared" si="58"/>
        <v>2.4482500000000002E-6</v>
      </c>
      <c r="V228" s="191">
        <v>1.75</v>
      </c>
      <c r="W228" s="9"/>
      <c r="X228" s="181"/>
      <c r="Y228" s="13" t="s">
        <v>1038</v>
      </c>
    </row>
    <row r="229" spans="1:25">
      <c r="A229" s="7" t="s">
        <v>686</v>
      </c>
      <c r="B229" s="7" t="s">
        <v>697</v>
      </c>
      <c r="C229" s="7" t="s">
        <v>704</v>
      </c>
      <c r="D229" s="7" t="s">
        <v>186</v>
      </c>
      <c r="F229" s="182">
        <f t="shared" si="56"/>
        <v>1.7551854E-13</v>
      </c>
      <c r="G229" s="10">
        <v>8.1999999999999993E-8</v>
      </c>
      <c r="K229" s="10">
        <f t="shared" si="62"/>
        <v>1E-10</v>
      </c>
      <c r="M229" s="10">
        <v>6.5E-8</v>
      </c>
      <c r="N229" s="10">
        <f t="shared" si="59"/>
        <v>1.7551854E-3</v>
      </c>
      <c r="O229" s="10">
        <f t="shared" si="60"/>
        <v>819.99999999999989</v>
      </c>
      <c r="P229" s="10">
        <f t="shared" si="61"/>
        <v>1.2195121951219514E-3</v>
      </c>
      <c r="S229" s="267">
        <v>650</v>
      </c>
      <c r="U229" s="10">
        <f t="shared" si="58"/>
        <v>2.1404700000000001E-6</v>
      </c>
      <c r="V229" s="191">
        <v>1.53</v>
      </c>
      <c r="W229" s="9"/>
      <c r="X229" s="181"/>
      <c r="Y229" s="13" t="s">
        <v>1038</v>
      </c>
    </row>
    <row r="230" spans="1:25">
      <c r="A230" s="7" t="s">
        <v>686</v>
      </c>
      <c r="B230" s="7" t="s">
        <v>697</v>
      </c>
      <c r="C230" s="7" t="s">
        <v>705</v>
      </c>
      <c r="D230" s="7" t="s">
        <v>186</v>
      </c>
      <c r="F230" s="182">
        <f t="shared" si="56"/>
        <v>1.0682764000000001E-13</v>
      </c>
      <c r="G230" s="10">
        <v>1.6599999999999998E-7</v>
      </c>
      <c r="K230" s="10">
        <f t="shared" si="62"/>
        <v>2.343173431734317E-10</v>
      </c>
      <c r="M230" s="10">
        <v>1.2699999999999999E-7</v>
      </c>
      <c r="N230" s="10">
        <f t="shared" si="59"/>
        <v>4.5591008566929145E-4</v>
      </c>
      <c r="O230" s="10">
        <f t="shared" si="60"/>
        <v>708.44094488188978</v>
      </c>
      <c r="P230" s="10">
        <f t="shared" si="61"/>
        <v>1.411550260080914E-3</v>
      </c>
      <c r="S230" s="267">
        <v>542</v>
      </c>
      <c r="U230" s="10">
        <f t="shared" si="58"/>
        <v>6.4354000000000011E-7</v>
      </c>
      <c r="V230" s="191">
        <v>0.46</v>
      </c>
      <c r="W230" s="9"/>
      <c r="X230" s="181"/>
      <c r="Y230" s="13" t="s">
        <v>1038</v>
      </c>
    </row>
    <row r="231" spans="1:25">
      <c r="A231" s="7" t="s">
        <v>686</v>
      </c>
      <c r="B231" s="7" t="s">
        <v>697</v>
      </c>
      <c r="C231" s="7" t="s">
        <v>706</v>
      </c>
      <c r="D231" s="7" t="s">
        <v>186</v>
      </c>
      <c r="F231" s="182">
        <f t="shared" si="56"/>
        <v>3.9339879999999996E-14</v>
      </c>
      <c r="G231" s="10">
        <v>3.7999999999999996E-8</v>
      </c>
      <c r="K231" s="10">
        <f t="shared" si="62"/>
        <v>1E-10</v>
      </c>
      <c r="M231" s="10">
        <v>3.5999999999999998E-8</v>
      </c>
      <c r="N231" s="10">
        <f t="shared" si="59"/>
        <v>3.9339879999999994E-4</v>
      </c>
      <c r="O231" s="10">
        <f t="shared" si="60"/>
        <v>379.99999999999994</v>
      </c>
      <c r="P231" s="10">
        <f t="shared" si="61"/>
        <v>2.6315789473684214E-3</v>
      </c>
      <c r="S231" s="267">
        <v>360</v>
      </c>
      <c r="U231" s="10">
        <f>V231*0.000001399</f>
        <v>1.03526E-6</v>
      </c>
      <c r="V231" s="191">
        <v>0.74</v>
      </c>
      <c r="W231" s="9"/>
      <c r="X231" s="181"/>
      <c r="Y231" s="13" t="s">
        <v>1038</v>
      </c>
    </row>
    <row r="232" spans="1:25">
      <c r="A232" s="7" t="s">
        <v>686</v>
      </c>
      <c r="B232" s="7" t="s">
        <v>697</v>
      </c>
      <c r="C232" s="7" t="s">
        <v>707</v>
      </c>
      <c r="D232" s="7" t="s">
        <v>186</v>
      </c>
      <c r="F232" s="182">
        <f t="shared" si="56"/>
        <v>2.0733179999999999E-13</v>
      </c>
      <c r="G232" s="10">
        <v>3.8999999999999997E-7</v>
      </c>
      <c r="K232" s="10">
        <f t="shared" si="62"/>
        <v>1.5627530364372468E-10</v>
      </c>
      <c r="M232" s="10">
        <v>1.9299999999999999E-7</v>
      </c>
      <c r="N232" s="10">
        <f t="shared" si="59"/>
        <v>1.3267086683937824E-3</v>
      </c>
      <c r="O232" s="10">
        <f t="shared" si="60"/>
        <v>2495.5958549222801</v>
      </c>
      <c r="P232" s="10">
        <f t="shared" si="61"/>
        <v>4.0070590677878125E-4</v>
      </c>
      <c r="S232" s="267">
        <v>1235</v>
      </c>
      <c r="U232" s="10">
        <f t="shared" si="58"/>
        <v>5.3162000000000004E-7</v>
      </c>
      <c r="V232" s="191">
        <v>0.38</v>
      </c>
      <c r="W232" s="9"/>
      <c r="X232" s="181"/>
      <c r="Y232" s="13" t="s">
        <v>1038</v>
      </c>
    </row>
    <row r="233" spans="1:25">
      <c r="A233" s="7" t="s">
        <v>686</v>
      </c>
      <c r="B233" s="7" t="s">
        <v>697</v>
      </c>
      <c r="C233" s="7" t="s">
        <v>708</v>
      </c>
      <c r="D233" s="7" t="s">
        <v>186</v>
      </c>
      <c r="F233" s="182">
        <f t="shared" si="56"/>
        <v>7.789632000000002E-14</v>
      </c>
      <c r="G233" s="10">
        <v>6.4000000000000004E-8</v>
      </c>
      <c r="K233" s="10">
        <f t="shared" si="62"/>
        <v>4.1666666666666665E-11</v>
      </c>
      <c r="M233" s="10">
        <v>4.3999999999999997E-8</v>
      </c>
      <c r="N233" s="10">
        <f t="shared" si="59"/>
        <v>1.8695116800000007E-3</v>
      </c>
      <c r="O233" s="10">
        <f t="shared" si="60"/>
        <v>1536.0000000000002</v>
      </c>
      <c r="P233" s="10">
        <f t="shared" si="61"/>
        <v>6.5104166666666663E-4</v>
      </c>
      <c r="S233" s="267">
        <v>1056</v>
      </c>
      <c r="U233" s="10">
        <f>V233*0.000001399</f>
        <v>1.2171300000000002E-6</v>
      </c>
      <c r="V233" s="191">
        <v>0.87</v>
      </c>
      <c r="W233" s="9"/>
      <c r="X233" s="181"/>
      <c r="Y233" s="13" t="s">
        <v>1038</v>
      </c>
    </row>
    <row r="234" spans="1:25">
      <c r="A234" s="7" t="s">
        <v>686</v>
      </c>
      <c r="B234" s="7" t="s">
        <v>697</v>
      </c>
      <c r="C234" s="7" t="s">
        <v>709</v>
      </c>
      <c r="D234" s="7" t="s">
        <v>186</v>
      </c>
      <c r="F234" s="182">
        <f t="shared" si="56"/>
        <v>1.65672378E-12</v>
      </c>
      <c r="G234" s="10">
        <v>4.5899999999999997E-7</v>
      </c>
      <c r="K234" s="10">
        <f t="shared" si="62"/>
        <v>3.3549222797927459E-10</v>
      </c>
      <c r="M234" s="10">
        <v>5.1799999999999995E-7</v>
      </c>
      <c r="N234" s="10">
        <f t="shared" si="59"/>
        <v>4.9381882554440162E-3</v>
      </c>
      <c r="O234" s="10">
        <f t="shared" si="60"/>
        <v>1368.1389961389962</v>
      </c>
      <c r="P234" s="10">
        <f t="shared" si="61"/>
        <v>7.3091988666508631E-4</v>
      </c>
      <c r="S234" s="267">
        <v>1544</v>
      </c>
      <c r="U234" s="10">
        <f t="shared" si="58"/>
        <v>3.6094200000000002E-6</v>
      </c>
      <c r="V234" s="191">
        <v>2.58</v>
      </c>
      <c r="X234" s="181"/>
      <c r="Y234" s="13" t="s">
        <v>1038</v>
      </c>
    </row>
    <row r="235" spans="1:25">
      <c r="A235" s="7" t="s">
        <v>686</v>
      </c>
      <c r="B235" s="7" t="s">
        <v>710</v>
      </c>
      <c r="D235" s="7" t="s">
        <v>186</v>
      </c>
      <c r="F235" s="182">
        <v>6.8999999999999993E-15</v>
      </c>
      <c r="G235" s="10">
        <v>2.3090000000000004E-8</v>
      </c>
      <c r="K235" s="10">
        <f t="shared" si="62"/>
        <v>6.1664920622129085E-11</v>
      </c>
      <c r="M235" s="10">
        <v>7.652E-8</v>
      </c>
      <c r="N235" s="10">
        <f t="shared" si="59"/>
        <v>1.1189506011500263E-4</v>
      </c>
      <c r="O235" s="10">
        <f t="shared" si="60"/>
        <v>374.44303450078428</v>
      </c>
      <c r="P235" s="10">
        <f t="shared" si="61"/>
        <v>2.6706332014780889E-3</v>
      </c>
      <c r="S235" s="258">
        <v>1240.9000000000001</v>
      </c>
      <c r="U235" s="10">
        <f>F235/G235</f>
        <v>2.9883066262451268E-7</v>
      </c>
      <c r="V235" s="170">
        <v>0.21</v>
      </c>
      <c r="X235" s="181"/>
      <c r="Y235" s="13" t="s">
        <v>1021</v>
      </c>
    </row>
    <row r="236" spans="1:25">
      <c r="A236" s="7" t="s">
        <v>686</v>
      </c>
      <c r="B236" s="7" t="s">
        <v>710</v>
      </c>
      <c r="D236" s="7" t="s">
        <v>186</v>
      </c>
      <c r="F236" s="182">
        <v>1.4800000000000001E-14</v>
      </c>
      <c r="G236" s="10">
        <v>6.1589999999999998E-8</v>
      </c>
      <c r="K236" s="10">
        <f t="shared" si="62"/>
        <v>2.551705119955878E-11</v>
      </c>
      <c r="M236" s="10">
        <v>2.7759999999999998E-8</v>
      </c>
      <c r="N236" s="10">
        <f t="shared" si="59"/>
        <v>5.800043227665707E-4</v>
      </c>
      <c r="O236" s="10">
        <f t="shared" si="60"/>
        <v>2413.68015129683</v>
      </c>
      <c r="P236" s="10">
        <f t="shared" si="61"/>
        <v>4.1430510147034879E-4</v>
      </c>
      <c r="S236" s="258">
        <v>1087.9000000000001</v>
      </c>
      <c r="U236" s="10">
        <f>F236/G236</f>
        <v>2.40298749797045E-7</v>
      </c>
      <c r="V236" s="170">
        <v>0.17</v>
      </c>
      <c r="X236" s="181"/>
      <c r="Y236" s="13" t="s">
        <v>1021</v>
      </c>
    </row>
    <row r="237" spans="1:25">
      <c r="A237" s="7" t="s">
        <v>686</v>
      </c>
      <c r="B237" s="7" t="s">
        <v>711</v>
      </c>
      <c r="C237" s="9" t="s">
        <v>712</v>
      </c>
      <c r="D237" s="7" t="s">
        <v>186</v>
      </c>
      <c r="F237" s="182">
        <f t="shared" ref="F237:F256" si="63">G237*U237</f>
        <v>1.6713013600000002E-12</v>
      </c>
      <c r="G237" s="10">
        <v>5.4799999999999998E-7</v>
      </c>
      <c r="K237" s="10">
        <f t="shared" si="62"/>
        <v>1.8643216080402011E-9</v>
      </c>
      <c r="M237" s="10">
        <v>1.4839999999999999E-6</v>
      </c>
      <c r="N237" s="10">
        <f t="shared" si="59"/>
        <v>8.9646622814016177E-4</v>
      </c>
      <c r="O237" s="10">
        <f t="shared" si="60"/>
        <v>293.94070080862531</v>
      </c>
      <c r="P237" s="10">
        <f t="shared" si="61"/>
        <v>3.4020467300003672E-3</v>
      </c>
      <c r="S237" s="259">
        <v>796</v>
      </c>
      <c r="U237" s="10">
        <f>V237*0.000001399</f>
        <v>3.0498200000000006E-6</v>
      </c>
      <c r="V237" s="170">
        <v>2.1800000000000002</v>
      </c>
      <c r="X237" s="181"/>
      <c r="Y237" s="13" t="s">
        <v>1022</v>
      </c>
    </row>
    <row r="238" spans="1:25">
      <c r="A238" s="7" t="s">
        <v>686</v>
      </c>
      <c r="B238" s="7" t="s">
        <v>711</v>
      </c>
      <c r="C238" s="9" t="s">
        <v>713</v>
      </c>
      <c r="D238" s="7" t="s">
        <v>186</v>
      </c>
      <c r="F238" s="182">
        <f t="shared" si="63"/>
        <v>6.3118683000000009E-13</v>
      </c>
      <c r="G238" s="10">
        <v>5.5700000000000002E-7</v>
      </c>
      <c r="K238" s="10">
        <f t="shared" si="62"/>
        <v>6.4197530864197528E-9</v>
      </c>
      <c r="M238" s="10">
        <v>3.1199999999999998E-6</v>
      </c>
      <c r="N238" s="10">
        <f t="shared" si="59"/>
        <v>9.8319486980769246E-5</v>
      </c>
      <c r="O238" s="10">
        <f t="shared" si="60"/>
        <v>86.763461538461542</v>
      </c>
      <c r="P238" s="10">
        <f t="shared" si="61"/>
        <v>1.1525589024092913E-2</v>
      </c>
      <c r="S238" s="259">
        <v>486</v>
      </c>
      <c r="U238" s="10">
        <f t="shared" ref="U238:U256" si="64">V238*0.000001399</f>
        <v>1.1331900000000002E-6</v>
      </c>
      <c r="V238" s="170">
        <v>0.81</v>
      </c>
      <c r="X238" s="181"/>
      <c r="Y238" s="13" t="s">
        <v>1022</v>
      </c>
    </row>
    <row r="239" spans="1:25">
      <c r="A239" s="7" t="s">
        <v>686</v>
      </c>
      <c r="B239" s="7" t="s">
        <v>711</v>
      </c>
      <c r="C239" s="9" t="s">
        <v>714</v>
      </c>
      <c r="D239" s="7" t="s">
        <v>186</v>
      </c>
      <c r="F239" s="182">
        <f t="shared" si="63"/>
        <v>3.731133E-13</v>
      </c>
      <c r="G239" s="10">
        <v>1.2699999999999999E-7</v>
      </c>
      <c r="K239" s="10">
        <f t="shared" si="62"/>
        <v>5.5463576158940396E-10</v>
      </c>
      <c r="M239" s="10">
        <v>3.3499999999999997E-7</v>
      </c>
      <c r="N239" s="10">
        <f t="shared" si="59"/>
        <v>6.7271771104477609E-4</v>
      </c>
      <c r="O239" s="10">
        <f t="shared" si="60"/>
        <v>228.97910447761191</v>
      </c>
      <c r="P239" s="10">
        <f t="shared" si="61"/>
        <v>4.3672107211764092E-3</v>
      </c>
      <c r="S239" s="259">
        <v>604</v>
      </c>
      <c r="U239" s="10">
        <f t="shared" si="64"/>
        <v>2.9379000000000003E-6</v>
      </c>
      <c r="V239" s="170">
        <v>2.1</v>
      </c>
      <c r="X239" s="181"/>
      <c r="Y239" s="13" t="s">
        <v>1022</v>
      </c>
    </row>
    <row r="240" spans="1:25">
      <c r="A240" s="7" t="s">
        <v>686</v>
      </c>
      <c r="B240" s="7" t="s">
        <v>711</v>
      </c>
      <c r="C240" s="9" t="s">
        <v>715</v>
      </c>
      <c r="D240" s="7" t="s">
        <v>186</v>
      </c>
      <c r="F240" s="182">
        <f t="shared" si="63"/>
        <v>7.3027800000000005E-13</v>
      </c>
      <c r="G240" s="10">
        <v>5.7999999999999995E-7</v>
      </c>
      <c r="K240" s="10">
        <f t="shared" si="62"/>
        <v>1.3079178885630498E-9</v>
      </c>
      <c r="M240" s="10">
        <v>8.9199999999999999E-7</v>
      </c>
      <c r="N240" s="10">
        <f t="shared" si="59"/>
        <v>5.5835156502242154E-4</v>
      </c>
      <c r="O240" s="10">
        <f t="shared" si="60"/>
        <v>443.45291479820622</v>
      </c>
      <c r="P240" s="10">
        <f t="shared" si="61"/>
        <v>2.2550308423500863E-3</v>
      </c>
      <c r="S240" s="259">
        <v>682</v>
      </c>
      <c r="U240" s="10">
        <f t="shared" si="64"/>
        <v>1.2591000000000002E-6</v>
      </c>
      <c r="V240" s="170">
        <v>0.9</v>
      </c>
      <c r="X240" s="181"/>
      <c r="Y240" s="13" t="s">
        <v>1022</v>
      </c>
    </row>
    <row r="241" spans="1:25">
      <c r="A241" s="7" t="s">
        <v>686</v>
      </c>
      <c r="B241" s="7" t="s">
        <v>716</v>
      </c>
      <c r="C241" s="9" t="s">
        <v>717</v>
      </c>
      <c r="D241" s="7" t="s">
        <v>186</v>
      </c>
      <c r="F241" s="182">
        <f t="shared" si="63"/>
        <v>1.1471939899999999E-12</v>
      </c>
      <c r="G241" s="10">
        <v>1.9069999999999999E-6</v>
      </c>
      <c r="K241" s="10">
        <f t="shared" si="62"/>
        <v>1.4090909090909089E-9</v>
      </c>
      <c r="M241" s="10">
        <v>1.24E-6</v>
      </c>
      <c r="N241" s="10">
        <f t="shared" si="59"/>
        <v>8.1413767032258069E-4</v>
      </c>
      <c r="O241" s="10">
        <f t="shared" si="60"/>
        <v>1353.3548387096776</v>
      </c>
      <c r="P241" s="10">
        <f t="shared" si="61"/>
        <v>7.3890451446822711E-4</v>
      </c>
      <c r="S241" s="259">
        <v>880</v>
      </c>
      <c r="U241" s="10">
        <f t="shared" si="64"/>
        <v>6.0157000000000001E-7</v>
      </c>
      <c r="V241" s="170">
        <v>0.43</v>
      </c>
      <c r="X241" s="181"/>
      <c r="Y241" s="13" t="s">
        <v>1022</v>
      </c>
    </row>
    <row r="242" spans="1:25">
      <c r="A242" s="7" t="s">
        <v>686</v>
      </c>
      <c r="B242" s="7" t="s">
        <v>716</v>
      </c>
      <c r="C242" s="9" t="s">
        <v>718</v>
      </c>
      <c r="D242" s="7" t="s">
        <v>186</v>
      </c>
      <c r="F242" s="182">
        <f t="shared" si="63"/>
        <v>9.1654086000000002E-13</v>
      </c>
      <c r="G242" s="10">
        <v>5.37E-7</v>
      </c>
      <c r="K242" s="10">
        <f t="shared" si="62"/>
        <v>4.3569482288828331E-9</v>
      </c>
      <c r="M242" s="10">
        <v>1.5989999999999999E-6</v>
      </c>
      <c r="N242" s="10">
        <f t="shared" si="59"/>
        <v>2.103630366604128E-4</v>
      </c>
      <c r="O242" s="10">
        <f t="shared" si="60"/>
        <v>123.25140712945593</v>
      </c>
      <c r="P242" s="10">
        <f t="shared" si="61"/>
        <v>8.1134976329289253E-3</v>
      </c>
      <c r="S242" s="259">
        <v>367</v>
      </c>
      <c r="U242" s="10">
        <f t="shared" si="64"/>
        <v>1.70678E-6</v>
      </c>
      <c r="V242" s="170">
        <v>1.22</v>
      </c>
      <c r="X242" s="181"/>
      <c r="Y242" s="13" t="s">
        <v>1022</v>
      </c>
    </row>
    <row r="243" spans="1:25">
      <c r="A243" s="7" t="s">
        <v>686</v>
      </c>
      <c r="B243" s="7" t="s">
        <v>716</v>
      </c>
      <c r="C243" s="9" t="s">
        <v>719</v>
      </c>
      <c r="D243" s="7" t="s">
        <v>186</v>
      </c>
      <c r="F243" s="182">
        <f t="shared" si="63"/>
        <v>1.28394624E-12</v>
      </c>
      <c r="G243" s="10">
        <v>3.8399999999999994E-7</v>
      </c>
      <c r="K243" s="10">
        <f t="shared" si="62"/>
        <v>9.9309153713298782E-10</v>
      </c>
      <c r="M243" s="10">
        <v>1.15E-6</v>
      </c>
      <c r="N243" s="10">
        <f t="shared" si="59"/>
        <v>1.292878039930435E-3</v>
      </c>
      <c r="O243" s="10">
        <f t="shared" si="60"/>
        <v>386.67130434782604</v>
      </c>
      <c r="P243" s="10">
        <f t="shared" si="61"/>
        <v>2.5861758779504897E-3</v>
      </c>
      <c r="S243" s="259">
        <v>1158</v>
      </c>
      <c r="U243" s="10">
        <f t="shared" si="64"/>
        <v>3.3436100000000003E-6</v>
      </c>
      <c r="V243" s="170">
        <v>2.39</v>
      </c>
      <c r="X243" s="181"/>
      <c r="Y243" s="13" t="s">
        <v>1022</v>
      </c>
    </row>
    <row r="244" spans="1:25">
      <c r="A244" s="7" t="s">
        <v>686</v>
      </c>
      <c r="B244" s="7" t="s">
        <v>716</v>
      </c>
      <c r="C244" s="9" t="s">
        <v>720</v>
      </c>
      <c r="D244" s="7" t="s">
        <v>186</v>
      </c>
      <c r="F244" s="182">
        <f t="shared" si="63"/>
        <v>2.9139771000000002E-13</v>
      </c>
      <c r="G244" s="10">
        <v>1.31E-7</v>
      </c>
      <c r="K244" s="10">
        <f t="shared" si="62"/>
        <v>9.5658914728682158E-10</v>
      </c>
      <c r="M244" s="10">
        <v>6.1699999999999998E-7</v>
      </c>
      <c r="N244" s="10">
        <f t="shared" si="59"/>
        <v>3.0462159311183149E-4</v>
      </c>
      <c r="O244" s="10">
        <f t="shared" si="60"/>
        <v>136.94489465153973</v>
      </c>
      <c r="P244" s="10">
        <f t="shared" si="61"/>
        <v>7.3022072311971116E-3</v>
      </c>
      <c r="S244" s="259">
        <v>645</v>
      </c>
      <c r="U244" s="10">
        <f t="shared" si="64"/>
        <v>2.2244100000000001E-6</v>
      </c>
      <c r="V244" s="170">
        <v>1.59</v>
      </c>
      <c r="X244" s="181"/>
      <c r="Y244" s="13" t="s">
        <v>1022</v>
      </c>
    </row>
    <row r="245" spans="1:25">
      <c r="A245" s="7" t="s">
        <v>686</v>
      </c>
      <c r="B245" s="7" t="s">
        <v>721</v>
      </c>
      <c r="C245" s="9" t="s">
        <v>722</v>
      </c>
      <c r="D245" s="7" t="s">
        <v>186</v>
      </c>
      <c r="F245" s="182">
        <f t="shared" si="63"/>
        <v>8.7443096000000007E-13</v>
      </c>
      <c r="G245" s="10">
        <v>1.2019999999999999E-6</v>
      </c>
      <c r="K245" s="10">
        <f t="shared" si="62"/>
        <v>1.0038167938931296E-9</v>
      </c>
      <c r="M245" s="10">
        <v>1.0519999999999998E-6</v>
      </c>
      <c r="N245" s="10">
        <f t="shared" si="59"/>
        <v>8.7110612745247172E-4</v>
      </c>
      <c r="O245" s="10">
        <f t="shared" si="60"/>
        <v>1197.4296577946768</v>
      </c>
      <c r="P245" s="10">
        <f t="shared" si="61"/>
        <v>8.3512212470310287E-4</v>
      </c>
      <c r="S245" s="259">
        <v>1048</v>
      </c>
      <c r="U245" s="10">
        <f t="shared" si="64"/>
        <v>7.2748000000000011E-7</v>
      </c>
      <c r="V245" s="170">
        <v>0.52</v>
      </c>
      <c r="X245" s="181"/>
      <c r="Y245" s="13" t="s">
        <v>1022</v>
      </c>
    </row>
    <row r="246" spans="1:25">
      <c r="A246" s="7" t="s">
        <v>686</v>
      </c>
      <c r="B246" s="7" t="s">
        <v>721</v>
      </c>
      <c r="C246" s="9" t="s">
        <v>723</v>
      </c>
      <c r="D246" s="7" t="s">
        <v>186</v>
      </c>
      <c r="F246" s="182">
        <f t="shared" si="63"/>
        <v>7.7983057999999999E-13</v>
      </c>
      <c r="G246" s="10">
        <v>5.9299999999999998E-7</v>
      </c>
      <c r="K246" s="10">
        <f t="shared" si="62"/>
        <v>1.6837160751565758E-9</v>
      </c>
      <c r="M246" s="10">
        <v>1.6129999999999998E-6</v>
      </c>
      <c r="N246" s="10">
        <f t="shared" si="59"/>
        <v>4.6316038167389968E-4</v>
      </c>
      <c r="O246" s="10">
        <f t="shared" si="60"/>
        <v>352.1971481711098</v>
      </c>
      <c r="P246" s="10">
        <f t="shared" si="61"/>
        <v>2.8393188451207012E-3</v>
      </c>
      <c r="S246" s="259">
        <v>958</v>
      </c>
      <c r="U246" s="10">
        <f t="shared" si="64"/>
        <v>1.3150600000000001E-6</v>
      </c>
      <c r="V246" s="170">
        <v>0.94</v>
      </c>
      <c r="X246" s="181"/>
      <c r="Y246" s="13" t="s">
        <v>1022</v>
      </c>
    </row>
    <row r="247" spans="1:25">
      <c r="A247" s="7" t="s">
        <v>686</v>
      </c>
      <c r="B247" s="7" t="s">
        <v>721</v>
      </c>
      <c r="C247" s="9" t="s">
        <v>724</v>
      </c>
      <c r="D247" s="7" t="s">
        <v>186</v>
      </c>
      <c r="F247" s="182">
        <f t="shared" si="63"/>
        <v>1.1589036199999999E-12</v>
      </c>
      <c r="G247" s="10">
        <v>1.358E-6</v>
      </c>
      <c r="K247" s="10">
        <f t="shared" si="62"/>
        <v>1.3102439024390244E-9</v>
      </c>
      <c r="M247" s="10">
        <v>1.3429999999999999E-6</v>
      </c>
      <c r="N247" s="10">
        <f t="shared" si="59"/>
        <v>8.8449457222635885E-4</v>
      </c>
      <c r="O247" s="10">
        <f t="shared" si="60"/>
        <v>1036.4482501861503</v>
      </c>
      <c r="P247" s="10">
        <f t="shared" si="61"/>
        <v>9.6483350695068066E-4</v>
      </c>
      <c r="S247" s="259">
        <v>1025</v>
      </c>
      <c r="U247" s="10">
        <f t="shared" si="64"/>
        <v>8.5338999999999999E-7</v>
      </c>
      <c r="V247" s="170">
        <v>0.61</v>
      </c>
      <c r="X247" s="181"/>
      <c r="Y247" s="13" t="s">
        <v>1022</v>
      </c>
    </row>
    <row r="248" spans="1:25">
      <c r="A248" s="7" t="s">
        <v>686</v>
      </c>
      <c r="B248" s="7" t="s">
        <v>721</v>
      </c>
      <c r="C248" s="9" t="s">
        <v>725</v>
      </c>
      <c r="D248" s="7" t="s">
        <v>186</v>
      </c>
      <c r="F248" s="182">
        <f t="shared" si="63"/>
        <v>2.3738511800000001E-12</v>
      </c>
      <c r="G248" s="10">
        <v>2.2929999999999999E-6</v>
      </c>
      <c r="K248" s="10">
        <f t="shared" si="62"/>
        <v>2.1371268656716413E-9</v>
      </c>
      <c r="M248" s="10">
        <v>2.2909999999999997E-6</v>
      </c>
      <c r="N248" s="10">
        <f t="shared" si="59"/>
        <v>1.1107675534526411E-3</v>
      </c>
      <c r="O248" s="10">
        <f t="shared" si="60"/>
        <v>1072.9358358795287</v>
      </c>
      <c r="P248" s="10">
        <f t="shared" si="61"/>
        <v>9.3202218302295748E-4</v>
      </c>
      <c r="S248" s="259">
        <v>1072</v>
      </c>
      <c r="U248" s="10">
        <f t="shared" si="64"/>
        <v>1.03526E-6</v>
      </c>
      <c r="V248" s="170">
        <v>0.74</v>
      </c>
      <c r="X248" s="181"/>
      <c r="Y248" s="13" t="s">
        <v>1022</v>
      </c>
    </row>
    <row r="249" spans="1:25">
      <c r="A249" s="7" t="s">
        <v>686</v>
      </c>
      <c r="B249" s="7" t="s">
        <v>721</v>
      </c>
      <c r="C249" s="9" t="s">
        <v>726</v>
      </c>
      <c r="D249" s="7" t="s">
        <v>186</v>
      </c>
      <c r="F249" s="182">
        <f t="shared" si="63"/>
        <v>4.7631753E-12</v>
      </c>
      <c r="G249" s="10">
        <v>1.7549999999999999E-6</v>
      </c>
      <c r="K249" s="10">
        <f t="shared" si="62"/>
        <v>7.8883435582822091E-9</v>
      </c>
      <c r="M249" s="10">
        <v>6.4290000000000006E-6</v>
      </c>
      <c r="N249" s="10">
        <f t="shared" si="59"/>
        <v>6.0382452473168452E-4</v>
      </c>
      <c r="O249" s="10">
        <f t="shared" si="60"/>
        <v>222.48016798880073</v>
      </c>
      <c r="P249" s="10">
        <f t="shared" si="61"/>
        <v>4.4947826542918569E-3</v>
      </c>
      <c r="S249" s="259">
        <v>815</v>
      </c>
      <c r="U249" s="10">
        <f t="shared" si="64"/>
        <v>2.7140600000000002E-6</v>
      </c>
      <c r="V249" s="170">
        <v>1.94</v>
      </c>
      <c r="X249" s="181"/>
      <c r="Y249" s="13" t="s">
        <v>1022</v>
      </c>
    </row>
    <row r="250" spans="1:25">
      <c r="A250" s="7" t="s">
        <v>686</v>
      </c>
      <c r="B250" s="7" t="s">
        <v>727</v>
      </c>
      <c r="C250" s="9" t="s">
        <v>728</v>
      </c>
      <c r="D250" s="7" t="s">
        <v>186</v>
      </c>
      <c r="F250" s="182">
        <f t="shared" si="63"/>
        <v>1.3571699000000003E-13</v>
      </c>
      <c r="G250" s="10">
        <v>8.9000000000000003E-8</v>
      </c>
      <c r="K250" s="10">
        <f t="shared" si="62"/>
        <v>1.3254972875226039E-9</v>
      </c>
      <c r="M250" s="10">
        <v>7.3300000000000001E-7</v>
      </c>
      <c r="N250" s="10">
        <f t="shared" si="59"/>
        <v>1.0238948904502049E-4</v>
      </c>
      <c r="O250" s="10">
        <f t="shared" si="60"/>
        <v>67.144611186903148</v>
      </c>
      <c r="P250" s="10">
        <f t="shared" si="61"/>
        <v>1.4893227949692179E-2</v>
      </c>
      <c r="S250" s="259">
        <v>553</v>
      </c>
      <c r="U250" s="10">
        <f t="shared" si="64"/>
        <v>1.5249100000000003E-6</v>
      </c>
      <c r="V250" s="170">
        <v>1.0900000000000001</v>
      </c>
      <c r="X250" s="181"/>
      <c r="Y250" s="13" t="s">
        <v>1022</v>
      </c>
    </row>
    <row r="251" spans="1:25">
      <c r="A251" s="7" t="s">
        <v>686</v>
      </c>
      <c r="B251" s="7" t="s">
        <v>727</v>
      </c>
      <c r="C251" s="9" t="s">
        <v>729</v>
      </c>
      <c r="D251" s="7" t="s">
        <v>186</v>
      </c>
      <c r="F251" s="182">
        <f t="shared" si="63"/>
        <v>1.6309542000000002E-12</v>
      </c>
      <c r="G251" s="10">
        <v>1.0050000000000001E-6</v>
      </c>
      <c r="K251" s="10">
        <f t="shared" si="62"/>
        <v>1.4332386363636363E-9</v>
      </c>
      <c r="M251" s="10">
        <v>3.027E-6</v>
      </c>
      <c r="N251" s="10">
        <f t="shared" si="59"/>
        <v>1.1379502049554016E-3</v>
      </c>
      <c r="O251" s="10">
        <f t="shared" si="60"/>
        <v>701.20911793855316</v>
      </c>
      <c r="P251" s="10">
        <f t="shared" si="61"/>
        <v>1.426108095884215E-3</v>
      </c>
      <c r="S251" s="259">
        <v>2112</v>
      </c>
      <c r="U251" s="10">
        <f t="shared" si="64"/>
        <v>1.62284E-6</v>
      </c>
      <c r="V251" s="170">
        <v>1.1599999999999999</v>
      </c>
      <c r="X251" s="181"/>
      <c r="Y251" s="13" t="s">
        <v>1022</v>
      </c>
    </row>
    <row r="252" spans="1:25">
      <c r="A252" s="7" t="s">
        <v>686</v>
      </c>
      <c r="B252" s="7" t="s">
        <v>727</v>
      </c>
      <c r="C252" s="9" t="s">
        <v>730</v>
      </c>
      <c r="D252" s="7" t="s">
        <v>186</v>
      </c>
      <c r="F252" s="182">
        <f t="shared" si="63"/>
        <v>1.1203192E-12</v>
      </c>
      <c r="G252" s="10">
        <v>1.04E-6</v>
      </c>
      <c r="K252" s="10">
        <f t="shared" si="62"/>
        <v>2.7096188747731396E-9</v>
      </c>
      <c r="M252" s="10">
        <v>1.4929999999999999E-6</v>
      </c>
      <c r="N252" s="10">
        <f t="shared" si="59"/>
        <v>4.1346006644340258E-4</v>
      </c>
      <c r="O252" s="10">
        <f t="shared" si="60"/>
        <v>383.81781647689218</v>
      </c>
      <c r="P252" s="10">
        <f t="shared" si="61"/>
        <v>2.6054027642049421E-3</v>
      </c>
      <c r="S252" s="259">
        <v>551</v>
      </c>
      <c r="U252" s="10">
        <f t="shared" si="64"/>
        <v>1.07723E-6</v>
      </c>
      <c r="V252" s="170">
        <v>0.77</v>
      </c>
      <c r="X252" s="181"/>
      <c r="Y252" s="13" t="s">
        <v>1022</v>
      </c>
    </row>
    <row r="253" spans="1:25">
      <c r="A253" s="7" t="s">
        <v>686</v>
      </c>
      <c r="B253" s="7" t="s">
        <v>731</v>
      </c>
      <c r="C253" s="9" t="s">
        <v>732</v>
      </c>
      <c r="D253" s="7" t="s">
        <v>186</v>
      </c>
      <c r="F253" s="182">
        <f t="shared" si="63"/>
        <v>6.5453614000000007E-13</v>
      </c>
      <c r="G253" s="10">
        <v>2.9799999999999999E-7</v>
      </c>
      <c r="K253" s="10">
        <f t="shared" si="62"/>
        <v>8.148546824542518E-10</v>
      </c>
      <c r="M253" s="10">
        <v>7.5700000000000002E-7</v>
      </c>
      <c r="N253" s="10">
        <f t="shared" si="59"/>
        <v>8.03255051598415E-4</v>
      </c>
      <c r="O253" s="10">
        <f t="shared" si="60"/>
        <v>365.70937912813741</v>
      </c>
      <c r="P253" s="10">
        <f t="shared" si="61"/>
        <v>2.7344116860880934E-3</v>
      </c>
      <c r="S253" s="259">
        <v>929</v>
      </c>
      <c r="U253" s="10">
        <f t="shared" si="64"/>
        <v>2.1964300000000002E-6</v>
      </c>
      <c r="V253" s="170">
        <v>1.57</v>
      </c>
      <c r="X253" s="181"/>
      <c r="Y253" s="13" t="s">
        <v>1022</v>
      </c>
    </row>
    <row r="254" spans="1:25">
      <c r="A254" s="7" t="s">
        <v>686</v>
      </c>
      <c r="B254" s="7" t="s">
        <v>731</v>
      </c>
      <c r="C254" s="9" t="s">
        <v>733</v>
      </c>
      <c r="D254" s="7" t="s">
        <v>186</v>
      </c>
      <c r="F254" s="182">
        <f t="shared" si="63"/>
        <v>7.9812950000000007E-13</v>
      </c>
      <c r="G254" s="10">
        <v>3.2599999999999998E-7</v>
      </c>
      <c r="K254" s="10">
        <f t="shared" si="62"/>
        <v>2.5632582322357016E-9</v>
      </c>
      <c r="M254" s="10">
        <v>1.4789999999999999E-6</v>
      </c>
      <c r="N254" s="10">
        <f t="shared" si="59"/>
        <v>3.113730368492225E-4</v>
      </c>
      <c r="O254" s="10">
        <f t="shared" si="60"/>
        <v>127.1818796484111</v>
      </c>
      <c r="P254" s="10">
        <f t="shared" si="61"/>
        <v>7.8627553136064472E-3</v>
      </c>
      <c r="S254" s="259">
        <v>577</v>
      </c>
      <c r="U254" s="10">
        <f t="shared" si="64"/>
        <v>2.4482500000000002E-6</v>
      </c>
      <c r="V254" s="170">
        <v>1.75</v>
      </c>
      <c r="X254" s="181"/>
      <c r="Y254" s="13" t="s">
        <v>1022</v>
      </c>
    </row>
    <row r="255" spans="1:25">
      <c r="A255" s="7" t="s">
        <v>686</v>
      </c>
      <c r="B255" s="7" t="s">
        <v>731</v>
      </c>
      <c r="C255" s="9" t="s">
        <v>734</v>
      </c>
      <c r="D255" s="7" t="s">
        <v>186</v>
      </c>
      <c r="F255" s="182">
        <f t="shared" si="63"/>
        <v>2.5363870000000002E-13</v>
      </c>
      <c r="G255" s="10">
        <v>1.85E-7</v>
      </c>
      <c r="K255" s="10">
        <f t="shared" si="62"/>
        <v>1.218683651804671E-9</v>
      </c>
      <c r="M255" s="10">
        <v>5.7400000000000003E-7</v>
      </c>
      <c r="N255" s="10">
        <f t="shared" si="59"/>
        <v>2.0812513536585368E-4</v>
      </c>
      <c r="O255" s="10">
        <f t="shared" si="60"/>
        <v>151.80313588850174</v>
      </c>
      <c r="P255" s="10">
        <f t="shared" si="61"/>
        <v>6.5874791989441678E-3</v>
      </c>
      <c r="S255" s="259">
        <v>471</v>
      </c>
      <c r="U255" s="10">
        <f t="shared" si="64"/>
        <v>1.37102E-6</v>
      </c>
      <c r="V255" s="170">
        <v>0.98</v>
      </c>
      <c r="X255" s="181"/>
      <c r="Y255" s="13" t="s">
        <v>1022</v>
      </c>
    </row>
    <row r="256" spans="1:25">
      <c r="A256" s="7" t="s">
        <v>686</v>
      </c>
      <c r="B256" s="7" t="s">
        <v>731</v>
      </c>
      <c r="C256" s="9" t="s">
        <v>735</v>
      </c>
      <c r="D256" s="7" t="s">
        <v>186</v>
      </c>
      <c r="F256" s="182">
        <f t="shared" si="63"/>
        <v>3.4816913000000001E-13</v>
      </c>
      <c r="G256" s="10">
        <v>6.0699999999999997E-7</v>
      </c>
      <c r="K256" s="10">
        <f t="shared" si="62"/>
        <v>8.5025817555938053E-10</v>
      </c>
      <c r="M256" s="10">
        <v>4.9400000000000006E-7</v>
      </c>
      <c r="N256" s="10">
        <f t="shared" si="59"/>
        <v>4.0948636544534405E-4</v>
      </c>
      <c r="O256" s="10">
        <f t="shared" si="60"/>
        <v>713.90080971659904</v>
      </c>
      <c r="P256" s="10">
        <f t="shared" si="61"/>
        <v>1.4007548197024391E-3</v>
      </c>
      <c r="S256" s="259">
        <v>581</v>
      </c>
      <c r="U256" s="10">
        <f t="shared" si="64"/>
        <v>5.7359000000000004E-7</v>
      </c>
      <c r="V256" s="170">
        <v>0.41</v>
      </c>
      <c r="X256" s="181"/>
      <c r="Y256" s="13" t="s">
        <v>1022</v>
      </c>
    </row>
    <row r="257" spans="1:25" ht="17">
      <c r="A257" s="7" t="s">
        <v>686</v>
      </c>
      <c r="B257" s="142" t="s">
        <v>736</v>
      </c>
      <c r="C257" s="142" t="s">
        <v>737</v>
      </c>
      <c r="D257" s="7" t="s">
        <v>186</v>
      </c>
      <c r="F257" s="171">
        <v>3.5243999999999998E-12</v>
      </c>
      <c r="G257" s="10">
        <v>1.068E-6</v>
      </c>
      <c r="S257" s="263">
        <v>679</v>
      </c>
      <c r="U257" s="10">
        <v>3.2999999999999997E-6</v>
      </c>
      <c r="V257" s="170">
        <v>2.36</v>
      </c>
      <c r="X257" s="181"/>
      <c r="Y257" s="13" t="s">
        <v>1023</v>
      </c>
    </row>
    <row r="258" spans="1:25" ht="17">
      <c r="A258" s="7" t="s">
        <v>686</v>
      </c>
      <c r="B258" s="142" t="s">
        <v>736</v>
      </c>
      <c r="C258" s="142" t="s">
        <v>738</v>
      </c>
      <c r="D258" s="7" t="s">
        <v>186</v>
      </c>
      <c r="F258" s="171">
        <v>2.2560000000000001E-12</v>
      </c>
      <c r="G258" s="10">
        <v>7.5200000000000006E-7</v>
      </c>
      <c r="S258" s="263">
        <v>500</v>
      </c>
      <c r="U258" s="10">
        <v>3.0000000000000001E-6</v>
      </c>
      <c r="V258" s="170">
        <v>2.14</v>
      </c>
      <c r="X258" s="181"/>
      <c r="Y258" s="13" t="s">
        <v>1023</v>
      </c>
    </row>
    <row r="259" spans="1:25" ht="17">
      <c r="A259" s="7" t="s">
        <v>686</v>
      </c>
      <c r="B259" s="142" t="s">
        <v>736</v>
      </c>
      <c r="C259" s="142" t="s">
        <v>739</v>
      </c>
      <c r="D259" s="7" t="s">
        <v>186</v>
      </c>
      <c r="F259" s="171">
        <v>8.9930000000000012E-13</v>
      </c>
      <c r="G259" s="10">
        <v>3.9100000000000005E-7</v>
      </c>
      <c r="S259" s="263">
        <v>1148</v>
      </c>
      <c r="U259" s="10">
        <v>2.2999999999999996E-6</v>
      </c>
      <c r="V259" s="170">
        <v>1.64</v>
      </c>
      <c r="X259" s="181"/>
      <c r="Y259" s="13" t="s">
        <v>1023</v>
      </c>
    </row>
    <row r="260" spans="1:25" s="192" customFormat="1" ht="17">
      <c r="A260" s="7" t="s">
        <v>686</v>
      </c>
      <c r="B260" s="142" t="s">
        <v>740</v>
      </c>
      <c r="C260" s="142" t="s">
        <v>741</v>
      </c>
      <c r="D260" s="7" t="s">
        <v>186</v>
      </c>
      <c r="E260" s="7"/>
      <c r="F260" s="171">
        <v>8.9909999999999998E-13</v>
      </c>
      <c r="G260" s="10">
        <v>3.3299999999999998E-7</v>
      </c>
      <c r="H260" s="10"/>
      <c r="I260" s="10"/>
      <c r="J260" s="10"/>
      <c r="K260" s="10"/>
      <c r="L260" s="10"/>
      <c r="M260" s="10"/>
      <c r="N260" s="10"/>
      <c r="O260" s="10"/>
      <c r="P260" s="10"/>
      <c r="Q260" s="10"/>
      <c r="R260" s="10"/>
      <c r="S260" s="263">
        <v>756</v>
      </c>
      <c r="T260" s="169"/>
      <c r="U260" s="10">
        <v>2.7E-6</v>
      </c>
      <c r="V260" s="170">
        <v>1.93</v>
      </c>
      <c r="W260" s="170"/>
      <c r="X260" s="181"/>
      <c r="Y260" s="13" t="s">
        <v>1023</v>
      </c>
    </row>
    <row r="261" spans="1:25" s="192" customFormat="1" ht="17">
      <c r="A261" s="7" t="s">
        <v>686</v>
      </c>
      <c r="B261" s="142" t="s">
        <v>740</v>
      </c>
      <c r="C261" s="142" t="s">
        <v>742</v>
      </c>
      <c r="D261" s="7" t="s">
        <v>186</v>
      </c>
      <c r="E261" s="7"/>
      <c r="F261" s="171">
        <v>3.7500000000000002E-13</v>
      </c>
      <c r="G261" s="10">
        <v>1.2499999999999999E-7</v>
      </c>
      <c r="H261" s="10"/>
      <c r="I261" s="10"/>
      <c r="J261" s="10"/>
      <c r="K261" s="10"/>
      <c r="L261" s="10"/>
      <c r="M261" s="10"/>
      <c r="N261" s="10"/>
      <c r="O261" s="10"/>
      <c r="P261" s="10"/>
      <c r="Q261" s="10"/>
      <c r="R261" s="10"/>
      <c r="S261" s="263">
        <v>680</v>
      </c>
      <c r="T261" s="169"/>
      <c r="U261" s="10">
        <v>3.0000000000000001E-6</v>
      </c>
      <c r="V261" s="170">
        <v>2.14</v>
      </c>
      <c r="W261" s="170"/>
      <c r="X261" s="181"/>
      <c r="Y261" s="13" t="s">
        <v>1023</v>
      </c>
    </row>
    <row r="262" spans="1:25" s="192" customFormat="1" ht="17">
      <c r="A262" s="7" t="s">
        <v>686</v>
      </c>
      <c r="B262" s="142" t="s">
        <v>740</v>
      </c>
      <c r="C262" s="142" t="s">
        <v>743</v>
      </c>
      <c r="D262" s="7" t="s">
        <v>186</v>
      </c>
      <c r="E262" s="7"/>
      <c r="F262" s="171">
        <v>1.171E-12</v>
      </c>
      <c r="G262" s="10">
        <v>1.1709999999999999E-6</v>
      </c>
      <c r="H262" s="10"/>
      <c r="I262" s="10"/>
      <c r="J262" s="10"/>
      <c r="K262" s="10"/>
      <c r="L262" s="10"/>
      <c r="M262" s="10"/>
      <c r="N262" s="10"/>
      <c r="O262" s="10"/>
      <c r="P262" s="10"/>
      <c r="Q262" s="10"/>
      <c r="R262" s="10"/>
      <c r="S262" s="263">
        <v>368</v>
      </c>
      <c r="T262" s="169"/>
      <c r="U262" s="10">
        <v>9.9999999999999995E-7</v>
      </c>
      <c r="V262" s="170">
        <v>0.71</v>
      </c>
      <c r="W262" s="170"/>
      <c r="X262" s="181"/>
      <c r="Y262" s="13" t="s">
        <v>1023</v>
      </c>
    </row>
    <row r="263" spans="1:25" s="192" customFormat="1" ht="17">
      <c r="A263" s="7" t="s">
        <v>686</v>
      </c>
      <c r="B263" s="142" t="s">
        <v>744</v>
      </c>
      <c r="C263" s="142" t="s">
        <v>745</v>
      </c>
      <c r="D263" s="7" t="s">
        <v>186</v>
      </c>
      <c r="E263" s="7"/>
      <c r="F263" s="171">
        <v>6.8639999999999998E-13</v>
      </c>
      <c r="G263" s="10">
        <v>6.2399999999999998E-7</v>
      </c>
      <c r="H263" s="10"/>
      <c r="I263" s="10"/>
      <c r="J263" s="10"/>
      <c r="K263" s="10"/>
      <c r="L263" s="10"/>
      <c r="M263" s="10"/>
      <c r="N263" s="10"/>
      <c r="O263" s="10"/>
      <c r="P263" s="10"/>
      <c r="Q263" s="10"/>
      <c r="R263" s="10"/>
      <c r="S263" s="263">
        <v>393</v>
      </c>
      <c r="T263" s="169"/>
      <c r="U263" s="10">
        <v>1.1000000000000001E-6</v>
      </c>
      <c r="V263" s="170">
        <v>0.79</v>
      </c>
      <c r="W263" s="170"/>
      <c r="X263" s="181"/>
      <c r="Y263" s="13" t="s">
        <v>1023</v>
      </c>
    </row>
    <row r="264" spans="1:25" s="192" customFormat="1" ht="17">
      <c r="A264" s="7" t="s">
        <v>686</v>
      </c>
      <c r="B264" s="142" t="s">
        <v>744</v>
      </c>
      <c r="C264" s="142" t="s">
        <v>746</v>
      </c>
      <c r="D264" s="7" t="s">
        <v>186</v>
      </c>
      <c r="E264" s="7"/>
      <c r="F264" s="171">
        <v>8.1959999999999996E-13</v>
      </c>
      <c r="G264" s="10">
        <v>1.3659999999999999E-6</v>
      </c>
      <c r="H264" s="10"/>
      <c r="I264" s="10"/>
      <c r="J264" s="10"/>
      <c r="K264" s="10"/>
      <c r="L264" s="10"/>
      <c r="M264" s="10"/>
      <c r="N264" s="10"/>
      <c r="O264" s="10"/>
      <c r="P264" s="10"/>
      <c r="Q264" s="10"/>
      <c r="R264" s="10"/>
      <c r="S264" s="263">
        <v>314</v>
      </c>
      <c r="T264" s="169"/>
      <c r="U264" s="10">
        <v>5.9999999999999997E-7</v>
      </c>
      <c r="V264" s="170">
        <v>0.43</v>
      </c>
      <c r="W264" s="170"/>
      <c r="X264" s="181"/>
      <c r="Y264" s="13" t="s">
        <v>1023</v>
      </c>
    </row>
    <row r="265" spans="1:25" s="192" customFormat="1" ht="17">
      <c r="A265" s="7" t="s">
        <v>686</v>
      </c>
      <c r="B265" s="142" t="s">
        <v>744</v>
      </c>
      <c r="C265" s="142" t="s">
        <v>747</v>
      </c>
      <c r="D265" s="7" t="s">
        <v>186</v>
      </c>
      <c r="E265" s="7"/>
      <c r="F265" s="171">
        <v>7.5120000000000007E-13</v>
      </c>
      <c r="G265" s="10">
        <v>1.412E-6</v>
      </c>
      <c r="H265" s="10"/>
      <c r="I265" s="10"/>
      <c r="J265" s="10"/>
      <c r="K265" s="10"/>
      <c r="L265" s="10"/>
      <c r="M265" s="10"/>
      <c r="N265" s="10"/>
      <c r="O265" s="10"/>
      <c r="P265" s="10"/>
      <c r="Q265" s="10"/>
      <c r="R265" s="10"/>
      <c r="S265" s="263">
        <v>310</v>
      </c>
      <c r="T265" s="169"/>
      <c r="U265" s="10">
        <v>4.9999999999999998E-7</v>
      </c>
      <c r="V265" s="170">
        <v>0.38</v>
      </c>
      <c r="W265" s="170"/>
      <c r="X265" s="181"/>
      <c r="Y265" s="13" t="s">
        <v>1023</v>
      </c>
    </row>
    <row r="266" spans="1:25" s="192" customFormat="1" ht="17">
      <c r="A266" s="7" t="s">
        <v>686</v>
      </c>
      <c r="B266" s="193" t="s">
        <v>736</v>
      </c>
      <c r="C266" s="142" t="s">
        <v>918</v>
      </c>
      <c r="D266" s="142" t="s">
        <v>336</v>
      </c>
      <c r="E266" s="7"/>
      <c r="F266" s="171">
        <v>1.5490000000000002E-12</v>
      </c>
      <c r="G266" s="10">
        <v>6.3300000000000002E-7</v>
      </c>
      <c r="H266" s="10"/>
      <c r="I266" s="10"/>
      <c r="J266" s="10"/>
      <c r="K266" s="10">
        <v>4.6500000000000005E-10</v>
      </c>
      <c r="L266" s="10"/>
      <c r="M266" s="10"/>
      <c r="N266" s="10">
        <f t="shared" ref="N266:N297" si="65">F266/K266</f>
        <v>3.3311827956989245E-3</v>
      </c>
      <c r="O266" s="10">
        <f t="shared" ref="O266:O297" si="66">G266/K266</f>
        <v>1361.2903225806451</v>
      </c>
      <c r="P266" s="10">
        <f t="shared" ref="P266:P297" si="67">K266/G266</f>
        <v>7.3459715639810435E-4</v>
      </c>
      <c r="Q266" s="10"/>
      <c r="R266" s="10"/>
      <c r="S266" s="259">
        <v>3896.25</v>
      </c>
      <c r="T266" s="169"/>
      <c r="U266" s="10">
        <f t="shared" ref="U266:U280" si="68">F266/G266</f>
        <v>2.4470774091627175E-6</v>
      </c>
      <c r="V266" s="186">
        <v>1.77</v>
      </c>
      <c r="W266" s="170"/>
      <c r="X266" s="181"/>
      <c r="Y266" s="13" t="s">
        <v>1023</v>
      </c>
    </row>
    <row r="267" spans="1:25" s="192" customFormat="1" ht="17">
      <c r="A267" s="7" t="s">
        <v>686</v>
      </c>
      <c r="B267" s="193" t="s">
        <v>736</v>
      </c>
      <c r="C267" s="142" t="s">
        <v>919</v>
      </c>
      <c r="D267" s="142" t="s">
        <v>336</v>
      </c>
      <c r="E267" s="7"/>
      <c r="F267" s="171">
        <v>4.92E-12</v>
      </c>
      <c r="G267" s="10">
        <v>1.2099999999999998E-6</v>
      </c>
      <c r="H267" s="10"/>
      <c r="I267" s="10"/>
      <c r="J267" s="10"/>
      <c r="K267" s="10">
        <v>9.87E-10</v>
      </c>
      <c r="L267" s="10"/>
      <c r="M267" s="10">
        <v>3.5709999999999998E-6</v>
      </c>
      <c r="N267" s="10">
        <f t="shared" si="65"/>
        <v>4.9848024316109423E-3</v>
      </c>
      <c r="O267" s="10">
        <f t="shared" si="66"/>
        <v>1225.9371833839919</v>
      </c>
      <c r="P267" s="10">
        <f t="shared" si="67"/>
        <v>8.157024793388431E-4</v>
      </c>
      <c r="Q267" s="10"/>
      <c r="R267" s="10"/>
      <c r="S267" s="259">
        <v>3619.42</v>
      </c>
      <c r="T267" s="169"/>
      <c r="U267" s="10">
        <f t="shared" si="68"/>
        <v>4.0661157024793397E-6</v>
      </c>
      <c r="V267" s="186">
        <v>2.94</v>
      </c>
      <c r="W267" s="170"/>
      <c r="X267" s="181"/>
      <c r="Y267" s="13" t="s">
        <v>1023</v>
      </c>
    </row>
    <row r="268" spans="1:25" s="192" customFormat="1" ht="17">
      <c r="A268" s="7" t="s">
        <v>686</v>
      </c>
      <c r="B268" s="193" t="s">
        <v>748</v>
      </c>
      <c r="C268" s="142" t="s">
        <v>920</v>
      </c>
      <c r="D268" s="142" t="s">
        <v>336</v>
      </c>
      <c r="E268" s="7"/>
      <c r="F268" s="171">
        <v>8.4000000000000006E-13</v>
      </c>
      <c r="G268" s="10">
        <v>4.7099999999999997E-7</v>
      </c>
      <c r="H268" s="10"/>
      <c r="I268" s="10"/>
      <c r="J268" s="10"/>
      <c r="K268" s="10">
        <v>1.513E-9</v>
      </c>
      <c r="L268" s="10"/>
      <c r="M268" s="10">
        <v>1.9059999999999998E-6</v>
      </c>
      <c r="N268" s="10">
        <f t="shared" si="65"/>
        <v>5.5518836748182424E-4</v>
      </c>
      <c r="O268" s="10">
        <f t="shared" si="66"/>
        <v>311.3020489094514</v>
      </c>
      <c r="P268" s="10">
        <f t="shared" si="67"/>
        <v>3.212314225053079E-3</v>
      </c>
      <c r="Q268" s="10"/>
      <c r="R268" s="10"/>
      <c r="S268" s="259">
        <v>1259.6400000000001</v>
      </c>
      <c r="T268" s="169"/>
      <c r="U268" s="10">
        <f t="shared" si="68"/>
        <v>1.7834394904458602E-6</v>
      </c>
      <c r="V268" s="186">
        <v>1.29</v>
      </c>
      <c r="W268" s="170"/>
      <c r="X268" s="181"/>
      <c r="Y268" s="13" t="s">
        <v>1023</v>
      </c>
    </row>
    <row r="269" spans="1:25" s="192" customFormat="1" ht="17">
      <c r="A269" s="7" t="s">
        <v>686</v>
      </c>
      <c r="B269" s="193" t="s">
        <v>748</v>
      </c>
      <c r="C269" s="142" t="s">
        <v>921</v>
      </c>
      <c r="D269" s="142" t="s">
        <v>336</v>
      </c>
      <c r="E269" s="7"/>
      <c r="F269" s="171">
        <v>2.8790000000000002E-12</v>
      </c>
      <c r="G269" s="10">
        <v>1.082E-6</v>
      </c>
      <c r="H269" s="10"/>
      <c r="I269" s="10"/>
      <c r="J269" s="10"/>
      <c r="K269" s="10">
        <v>6.5200000000000002E-10</v>
      </c>
      <c r="L269" s="10"/>
      <c r="M269" s="10">
        <v>3.8649999999999994E-6</v>
      </c>
      <c r="N269" s="10">
        <f t="shared" si="65"/>
        <v>4.4156441717791411E-3</v>
      </c>
      <c r="O269" s="10">
        <f t="shared" si="66"/>
        <v>1659.5092024539877</v>
      </c>
      <c r="P269" s="10">
        <f t="shared" si="67"/>
        <v>6.0258780036968581E-4</v>
      </c>
      <c r="Q269" s="10"/>
      <c r="R269" s="10"/>
      <c r="S269" s="259">
        <v>5926.44</v>
      </c>
      <c r="T269" s="169"/>
      <c r="U269" s="10">
        <f t="shared" si="68"/>
        <v>2.6608133086876158E-6</v>
      </c>
      <c r="V269" s="186">
        <v>1.92</v>
      </c>
      <c r="W269" s="170"/>
      <c r="X269" s="181"/>
      <c r="Y269" s="13" t="s">
        <v>1023</v>
      </c>
    </row>
    <row r="270" spans="1:25" s="192" customFormat="1" ht="17">
      <c r="A270" s="7" t="s">
        <v>686</v>
      </c>
      <c r="B270" s="193" t="s">
        <v>749</v>
      </c>
      <c r="C270" s="142" t="s">
        <v>922</v>
      </c>
      <c r="D270" s="142" t="s">
        <v>336</v>
      </c>
      <c r="E270" s="7"/>
      <c r="F270" s="171">
        <v>2.4329999999999998E-12</v>
      </c>
      <c r="G270" s="10">
        <v>1.2179999999999998E-6</v>
      </c>
      <c r="H270" s="10"/>
      <c r="I270" s="10"/>
      <c r="J270" s="10"/>
      <c r="K270" s="10">
        <v>3.3199999999999999E-10</v>
      </c>
      <c r="L270" s="10"/>
      <c r="M270" s="10">
        <v>4.5099999999999995E-7</v>
      </c>
      <c r="N270" s="10">
        <f t="shared" si="65"/>
        <v>7.3283132530120483E-3</v>
      </c>
      <c r="O270" s="10">
        <f t="shared" si="66"/>
        <v>3668.6746987951801</v>
      </c>
      <c r="P270" s="10">
        <f t="shared" si="67"/>
        <v>2.7257799671592776E-4</v>
      </c>
      <c r="Q270" s="10"/>
      <c r="R270" s="10"/>
      <c r="S270" s="259">
        <v>1359.96</v>
      </c>
      <c r="T270" s="169"/>
      <c r="U270" s="10">
        <f t="shared" si="68"/>
        <v>1.9975369458128082E-6</v>
      </c>
      <c r="V270" s="186">
        <v>1.44</v>
      </c>
      <c r="W270" s="170"/>
      <c r="X270" s="181"/>
      <c r="Y270" s="13" t="s">
        <v>1023</v>
      </c>
    </row>
    <row r="271" spans="1:25" s="192" customFormat="1" ht="17">
      <c r="A271" s="7" t="s">
        <v>686</v>
      </c>
      <c r="B271" s="193" t="s">
        <v>749</v>
      </c>
      <c r="C271" s="142" t="s">
        <v>923</v>
      </c>
      <c r="D271" s="142" t="s">
        <v>336</v>
      </c>
      <c r="E271" s="7"/>
      <c r="F271" s="171">
        <v>5.4200000000000001E-13</v>
      </c>
      <c r="G271" s="10">
        <v>5.7699999999999994E-7</v>
      </c>
      <c r="H271" s="10"/>
      <c r="I271" s="10"/>
      <c r="J271" s="10"/>
      <c r="K271" s="10">
        <v>7.1500000000000001E-10</v>
      </c>
      <c r="L271" s="10"/>
      <c r="M271" s="10">
        <v>6.0099999999999994E-7</v>
      </c>
      <c r="N271" s="10">
        <f t="shared" si="65"/>
        <v>7.5804195804195804E-4</v>
      </c>
      <c r="O271" s="10">
        <f t="shared" si="66"/>
        <v>806.99300699300693</v>
      </c>
      <c r="P271" s="10">
        <f t="shared" si="67"/>
        <v>1.2391681109185444E-3</v>
      </c>
      <c r="Q271" s="10"/>
      <c r="R271" s="10"/>
      <c r="S271" s="259">
        <v>840.88</v>
      </c>
      <c r="T271" s="169"/>
      <c r="U271" s="10">
        <f t="shared" si="68"/>
        <v>9.3934142114384765E-7</v>
      </c>
      <c r="V271" s="186">
        <v>0.68</v>
      </c>
      <c r="W271" s="170"/>
      <c r="X271" s="181"/>
      <c r="Y271" s="13" t="s">
        <v>1023</v>
      </c>
    </row>
    <row r="272" spans="1:25" s="192" customFormat="1" ht="17">
      <c r="A272" s="7" t="s">
        <v>686</v>
      </c>
      <c r="B272" s="193" t="s">
        <v>749</v>
      </c>
      <c r="C272" s="142" t="s">
        <v>924</v>
      </c>
      <c r="D272" s="142" t="s">
        <v>336</v>
      </c>
      <c r="E272" s="7"/>
      <c r="F272" s="171">
        <v>1.0460000000000002E-12</v>
      </c>
      <c r="G272" s="10">
        <v>7.3799999999999996E-7</v>
      </c>
      <c r="H272" s="10"/>
      <c r="I272" s="10"/>
      <c r="J272" s="10"/>
      <c r="K272" s="10">
        <v>1.7460000000000002E-9</v>
      </c>
      <c r="L272" s="10"/>
      <c r="M272" s="10">
        <v>5.9749999999999995E-6</v>
      </c>
      <c r="N272" s="10">
        <f t="shared" si="65"/>
        <v>5.9908361970217644E-4</v>
      </c>
      <c r="O272" s="10">
        <f t="shared" si="66"/>
        <v>422.68041237113397</v>
      </c>
      <c r="P272" s="10">
        <f t="shared" si="67"/>
        <v>2.3658536585365857E-3</v>
      </c>
      <c r="Q272" s="10"/>
      <c r="R272" s="10"/>
      <c r="S272" s="259">
        <v>3422.02</v>
      </c>
      <c r="T272" s="169"/>
      <c r="U272" s="10">
        <f t="shared" si="68"/>
        <v>1.4173441734417347E-6</v>
      </c>
      <c r="V272" s="186">
        <v>1.02</v>
      </c>
      <c r="W272" s="170"/>
      <c r="X272" s="181"/>
      <c r="Y272" s="13" t="s">
        <v>1023</v>
      </c>
    </row>
    <row r="273" spans="1:25" s="192" customFormat="1" ht="17">
      <c r="A273" s="7" t="s">
        <v>686</v>
      </c>
      <c r="B273" s="193" t="s">
        <v>749</v>
      </c>
      <c r="C273" s="142" t="s">
        <v>925</v>
      </c>
      <c r="D273" s="142" t="s">
        <v>336</v>
      </c>
      <c r="E273" s="7"/>
      <c r="F273" s="171">
        <v>9.6500000000000003E-13</v>
      </c>
      <c r="G273" s="10">
        <v>6.3300000000000002E-7</v>
      </c>
      <c r="H273" s="10"/>
      <c r="I273" s="10"/>
      <c r="J273" s="10"/>
      <c r="K273" s="10">
        <v>6.6399999999999998E-10</v>
      </c>
      <c r="L273" s="10"/>
      <c r="M273" s="10">
        <v>6.5899999999999996E-7</v>
      </c>
      <c r="N273" s="10">
        <f t="shared" si="65"/>
        <v>1.4533132530120483E-3</v>
      </c>
      <c r="O273" s="10">
        <f t="shared" si="66"/>
        <v>953.31325301204822</v>
      </c>
      <c r="P273" s="10">
        <f t="shared" si="67"/>
        <v>1.0489731437598735E-3</v>
      </c>
      <c r="Q273" s="10"/>
      <c r="R273" s="10"/>
      <c r="S273" s="259">
        <v>992.91</v>
      </c>
      <c r="T273" s="169"/>
      <c r="U273" s="10">
        <f t="shared" si="68"/>
        <v>1.5244865718799369E-6</v>
      </c>
      <c r="V273" s="186">
        <v>1.1000000000000001</v>
      </c>
      <c r="W273" s="170"/>
      <c r="X273" s="181"/>
      <c r="Y273" s="13" t="s">
        <v>1023</v>
      </c>
    </row>
    <row r="274" spans="1:25" s="192" customFormat="1" ht="17">
      <c r="A274" s="7" t="s">
        <v>686</v>
      </c>
      <c r="B274" s="193" t="s">
        <v>749</v>
      </c>
      <c r="C274" s="142" t="s">
        <v>926</v>
      </c>
      <c r="D274" s="142" t="s">
        <v>336</v>
      </c>
      <c r="E274" s="7"/>
      <c r="F274" s="171">
        <v>5.2399999999999999E-13</v>
      </c>
      <c r="G274" s="10">
        <v>6.6299999999999994E-7</v>
      </c>
      <c r="H274" s="10"/>
      <c r="I274" s="10"/>
      <c r="J274" s="10"/>
      <c r="K274" s="10">
        <v>2.3969999999999999E-9</v>
      </c>
      <c r="L274" s="10"/>
      <c r="M274" s="10">
        <v>5.57E-6</v>
      </c>
      <c r="N274" s="10">
        <f t="shared" si="65"/>
        <v>2.1860659157279933E-4</v>
      </c>
      <c r="O274" s="10">
        <f t="shared" si="66"/>
        <v>276.59574468085106</v>
      </c>
      <c r="P274" s="10">
        <f t="shared" si="67"/>
        <v>3.6153846153846154E-3</v>
      </c>
      <c r="Q274" s="10"/>
      <c r="R274" s="10"/>
      <c r="S274" s="259">
        <v>2323.48</v>
      </c>
      <c r="T274" s="169"/>
      <c r="U274" s="10">
        <f t="shared" si="68"/>
        <v>7.9034690799396689E-7</v>
      </c>
      <c r="V274" s="186">
        <v>0.56999999999999995</v>
      </c>
      <c r="W274" s="170"/>
      <c r="X274" s="181"/>
      <c r="Y274" s="13" t="s">
        <v>1023</v>
      </c>
    </row>
    <row r="275" spans="1:25" s="192" customFormat="1" ht="17">
      <c r="A275" s="7" t="s">
        <v>686</v>
      </c>
      <c r="B275" s="193" t="s">
        <v>749</v>
      </c>
      <c r="C275" s="142" t="s">
        <v>927</v>
      </c>
      <c r="D275" s="142" t="s">
        <v>336</v>
      </c>
      <c r="E275" s="7"/>
      <c r="F275" s="171">
        <v>9.6600000000000012E-13</v>
      </c>
      <c r="G275" s="10">
        <v>4.7699999999999994E-7</v>
      </c>
      <c r="H275" s="10"/>
      <c r="I275" s="10"/>
      <c r="J275" s="10"/>
      <c r="K275" s="10">
        <v>4.142E-9</v>
      </c>
      <c r="L275" s="10"/>
      <c r="M275" s="10">
        <v>4.4989999999999996E-6</v>
      </c>
      <c r="N275" s="10">
        <f t="shared" si="65"/>
        <v>2.3322066634476102E-4</v>
      </c>
      <c r="O275" s="10">
        <f t="shared" si="66"/>
        <v>115.16175760502172</v>
      </c>
      <c r="P275" s="10">
        <f t="shared" si="67"/>
        <v>8.6834381551362701E-3</v>
      </c>
      <c r="Q275" s="10"/>
      <c r="R275" s="10"/>
      <c r="S275" s="259">
        <v>1086.05</v>
      </c>
      <c r="T275" s="169"/>
      <c r="U275" s="10">
        <f t="shared" si="68"/>
        <v>2.0251572327044032E-6</v>
      </c>
      <c r="V275" s="186">
        <v>1.47</v>
      </c>
      <c r="W275" s="170"/>
      <c r="X275" s="181"/>
      <c r="Y275" s="13" t="s">
        <v>1023</v>
      </c>
    </row>
    <row r="276" spans="1:25" ht="17">
      <c r="A276" s="7" t="s">
        <v>686</v>
      </c>
      <c r="B276" s="193" t="s">
        <v>749</v>
      </c>
      <c r="C276" s="142" t="s">
        <v>928</v>
      </c>
      <c r="D276" s="142" t="s">
        <v>336</v>
      </c>
      <c r="F276" s="171">
        <v>1.0115999999999999E-11</v>
      </c>
      <c r="G276" s="10">
        <v>3.5240000000000001E-6</v>
      </c>
      <c r="K276" s="10">
        <v>4.8509999999999999E-9</v>
      </c>
      <c r="M276" s="10">
        <v>2.8566000000000001E-5</v>
      </c>
      <c r="N276" s="10">
        <f t="shared" si="65"/>
        <v>2.0853432282003708E-3</v>
      </c>
      <c r="O276" s="10">
        <f t="shared" si="66"/>
        <v>726.44815501958362</v>
      </c>
      <c r="P276" s="10">
        <f t="shared" si="67"/>
        <v>1.376560726447219E-3</v>
      </c>
      <c r="S276" s="259">
        <v>5888.33</v>
      </c>
      <c r="U276" s="10">
        <f t="shared" si="68"/>
        <v>2.8706015891032917E-6</v>
      </c>
      <c r="V276" s="186">
        <v>2.0699999999999998</v>
      </c>
      <c r="X276" s="181"/>
      <c r="Y276" s="13" t="s">
        <v>1023</v>
      </c>
    </row>
    <row r="277" spans="1:25" ht="17">
      <c r="A277" s="7" t="s">
        <v>686</v>
      </c>
      <c r="B277" s="193" t="s">
        <v>749</v>
      </c>
      <c r="C277" s="142" t="s">
        <v>929</v>
      </c>
      <c r="D277" s="142" t="s">
        <v>336</v>
      </c>
      <c r="F277" s="171">
        <v>2.8799999999999998E-13</v>
      </c>
      <c r="G277" s="10">
        <v>1.446E-6</v>
      </c>
      <c r="K277" s="10">
        <v>2.1339999999999999E-9</v>
      </c>
      <c r="M277" s="10">
        <v>2.2809999999999998E-6</v>
      </c>
      <c r="N277" s="10">
        <f t="shared" si="65"/>
        <v>1.3495782567947515E-4</v>
      </c>
      <c r="O277" s="10">
        <f t="shared" si="66"/>
        <v>677.60074976569831</v>
      </c>
      <c r="P277" s="10">
        <f t="shared" si="67"/>
        <v>1.4757952973720608E-3</v>
      </c>
      <c r="S277" s="259">
        <v>1069.03</v>
      </c>
      <c r="U277" s="10">
        <f t="shared" si="68"/>
        <v>1.991701244813278E-7</v>
      </c>
      <c r="V277" s="186">
        <v>0.14000000000000001</v>
      </c>
      <c r="X277" s="181"/>
      <c r="Y277" s="13" t="s">
        <v>1023</v>
      </c>
    </row>
    <row r="278" spans="1:25" ht="17">
      <c r="A278" s="7" t="s">
        <v>686</v>
      </c>
      <c r="B278" s="193" t="s">
        <v>749</v>
      </c>
      <c r="C278" s="142" t="s">
        <v>930</v>
      </c>
      <c r="D278" s="142" t="s">
        <v>336</v>
      </c>
      <c r="F278" s="171">
        <v>1.6489999999999999E-12</v>
      </c>
      <c r="G278" s="10">
        <v>5.1900000000000003E-7</v>
      </c>
      <c r="K278" s="10">
        <v>2.7940000000000001E-9</v>
      </c>
      <c r="M278" s="10">
        <v>1.3481999999999999E-5</v>
      </c>
      <c r="N278" s="10">
        <f t="shared" si="65"/>
        <v>5.9019327129563345E-4</v>
      </c>
      <c r="O278" s="10">
        <f t="shared" si="66"/>
        <v>185.75518969219758</v>
      </c>
      <c r="P278" s="10">
        <f t="shared" si="67"/>
        <v>5.3834296724470133E-3</v>
      </c>
      <c r="S278" s="259">
        <v>4825.5</v>
      </c>
      <c r="U278" s="10">
        <f t="shared" si="68"/>
        <v>3.1772639691714832E-6</v>
      </c>
      <c r="V278" s="186">
        <v>2.2999999999999998</v>
      </c>
      <c r="X278" s="181"/>
      <c r="Y278" s="13" t="s">
        <v>1023</v>
      </c>
    </row>
    <row r="279" spans="1:25" ht="17">
      <c r="A279" s="7" t="s">
        <v>686</v>
      </c>
      <c r="B279" s="193" t="s">
        <v>749</v>
      </c>
      <c r="C279" s="142" t="s">
        <v>931</v>
      </c>
      <c r="D279" s="142" t="s">
        <v>336</v>
      </c>
      <c r="F279" s="171">
        <v>1.8510000000000001E-12</v>
      </c>
      <c r="G279" s="10">
        <v>1.1799999999999999E-6</v>
      </c>
      <c r="K279" s="10">
        <v>3.0410000000000001E-9</v>
      </c>
      <c r="M279" s="10">
        <v>5.2700000000000004E-6</v>
      </c>
      <c r="N279" s="10">
        <f t="shared" si="65"/>
        <v>6.086813548174942E-4</v>
      </c>
      <c r="O279" s="10">
        <f t="shared" si="66"/>
        <v>388.03025320618212</v>
      </c>
      <c r="P279" s="10">
        <f t="shared" si="67"/>
        <v>2.5771186440677967E-3</v>
      </c>
      <c r="S279" s="259">
        <v>1733.25</v>
      </c>
      <c r="U279" s="10">
        <f t="shared" si="68"/>
        <v>1.5686440677966103E-6</v>
      </c>
      <c r="V279" s="186">
        <v>1.1299999999999999</v>
      </c>
      <c r="X279" s="181"/>
      <c r="Y279" s="13" t="s">
        <v>1023</v>
      </c>
    </row>
    <row r="280" spans="1:25" ht="17">
      <c r="A280" s="7" t="s">
        <v>686</v>
      </c>
      <c r="B280" s="193" t="s">
        <v>749</v>
      </c>
      <c r="C280" s="142" t="s">
        <v>932</v>
      </c>
      <c r="D280" s="142" t="s">
        <v>336</v>
      </c>
      <c r="F280" s="171">
        <v>1.9720000000000001E-12</v>
      </c>
      <c r="G280" s="10">
        <v>9.0099999999999993E-7</v>
      </c>
      <c r="K280" s="10">
        <v>3.7760000000000002E-9</v>
      </c>
      <c r="M280" s="10">
        <v>9.6569999999999992E-6</v>
      </c>
      <c r="N280" s="10">
        <f t="shared" si="65"/>
        <v>5.2224576271186444E-4</v>
      </c>
      <c r="O280" s="10">
        <f t="shared" si="66"/>
        <v>238.61228813559319</v>
      </c>
      <c r="P280" s="10">
        <f t="shared" si="67"/>
        <v>4.1908990011098783E-3</v>
      </c>
      <c r="S280" s="259">
        <v>2557.44</v>
      </c>
      <c r="U280" s="10">
        <f t="shared" si="68"/>
        <v>2.188679245283019E-6</v>
      </c>
      <c r="V280" s="186">
        <v>1.58</v>
      </c>
      <c r="X280" s="181"/>
      <c r="Y280" s="13" t="s">
        <v>1023</v>
      </c>
    </row>
    <row r="281" spans="1:25" ht="17">
      <c r="A281" s="7" t="s">
        <v>686</v>
      </c>
      <c r="B281" s="7" t="s">
        <v>750</v>
      </c>
      <c r="C281" s="184" t="s">
        <v>751</v>
      </c>
      <c r="D281" s="142" t="s">
        <v>336</v>
      </c>
      <c r="E281" s="184" t="s">
        <v>752</v>
      </c>
      <c r="F281" s="171">
        <v>3.55E-14</v>
      </c>
      <c r="G281" s="10">
        <v>2.4599999999999999E-8</v>
      </c>
      <c r="K281" s="10">
        <v>3.7760000000000002E-9</v>
      </c>
      <c r="M281" s="10">
        <v>1.0700000000000001E-7</v>
      </c>
      <c r="N281" s="10">
        <f t="shared" si="65"/>
        <v>9.4014830508474571E-6</v>
      </c>
      <c r="O281" s="10">
        <f t="shared" si="66"/>
        <v>6.5148305084745752</v>
      </c>
      <c r="P281" s="10">
        <f t="shared" si="67"/>
        <v>0.1534959349593496</v>
      </c>
      <c r="S281" s="258">
        <v>896.3</v>
      </c>
      <c r="U281" s="10">
        <v>1.44E-6</v>
      </c>
      <c r="V281" s="183">
        <v>1.03</v>
      </c>
      <c r="X281" s="181"/>
      <c r="Y281" s="13" t="s">
        <v>1024</v>
      </c>
    </row>
    <row r="282" spans="1:25" ht="17">
      <c r="A282" s="7" t="s">
        <v>686</v>
      </c>
      <c r="B282" s="7" t="s">
        <v>750</v>
      </c>
      <c r="C282" s="184" t="s">
        <v>753</v>
      </c>
      <c r="D282" s="142" t="s">
        <v>336</v>
      </c>
      <c r="E282" s="184" t="s">
        <v>754</v>
      </c>
      <c r="F282" s="171">
        <v>4.1200000000000004E-14</v>
      </c>
      <c r="G282" s="10">
        <v>3.6300000000000001E-8</v>
      </c>
      <c r="K282" s="10">
        <v>3.7760000000000002E-9</v>
      </c>
      <c r="M282" s="10">
        <v>1.02E-7</v>
      </c>
      <c r="N282" s="10">
        <f t="shared" si="65"/>
        <v>1.0911016949152542E-5</v>
      </c>
      <c r="O282" s="10">
        <f t="shared" si="66"/>
        <v>9.6133474576271176</v>
      </c>
      <c r="P282" s="10">
        <f t="shared" si="67"/>
        <v>0.10402203856749312</v>
      </c>
      <c r="S282" s="258">
        <v>979.9</v>
      </c>
      <c r="U282" s="10">
        <v>1.1299999999999998E-6</v>
      </c>
      <c r="V282" s="183">
        <v>0.96</v>
      </c>
      <c r="X282" s="181"/>
      <c r="Y282" s="13" t="s">
        <v>1024</v>
      </c>
    </row>
    <row r="283" spans="1:25" ht="17">
      <c r="A283" s="7" t="s">
        <v>686</v>
      </c>
      <c r="B283" s="7" t="s">
        <v>750</v>
      </c>
      <c r="C283" s="184" t="s">
        <v>755</v>
      </c>
      <c r="D283" s="142" t="s">
        <v>336</v>
      </c>
      <c r="E283" s="184" t="s">
        <v>754</v>
      </c>
      <c r="F283" s="171">
        <v>3.4900000000000001E-14</v>
      </c>
      <c r="G283" s="10">
        <v>2.6000000000000001E-8</v>
      </c>
      <c r="K283" s="10">
        <v>3.7760000000000002E-9</v>
      </c>
      <c r="M283" s="10">
        <v>1.7099999999999998E-7</v>
      </c>
      <c r="N283" s="10">
        <f t="shared" si="65"/>
        <v>9.2425847457627111E-6</v>
      </c>
      <c r="O283" s="10">
        <f t="shared" si="66"/>
        <v>6.8855932203389827</v>
      </c>
      <c r="P283" s="10">
        <f t="shared" si="67"/>
        <v>0.14523076923076922</v>
      </c>
      <c r="S283" s="258">
        <v>1149.9000000000001</v>
      </c>
      <c r="U283" s="10">
        <v>1.3400000000000001E-6</v>
      </c>
      <c r="V283" s="183">
        <v>0.81</v>
      </c>
      <c r="X283" s="181"/>
      <c r="Y283" s="13" t="s">
        <v>1024</v>
      </c>
    </row>
    <row r="284" spans="1:25" ht="17">
      <c r="A284" s="7" t="s">
        <v>686</v>
      </c>
      <c r="B284" s="7" t="s">
        <v>750</v>
      </c>
      <c r="C284" s="184" t="s">
        <v>756</v>
      </c>
      <c r="D284" s="142" t="s">
        <v>336</v>
      </c>
      <c r="E284" s="184" t="s">
        <v>752</v>
      </c>
      <c r="F284" s="171">
        <v>8.5000000000000004E-14</v>
      </c>
      <c r="G284" s="10">
        <v>5.0599999999999996E-8</v>
      </c>
      <c r="K284" s="10">
        <v>3.7760000000000002E-9</v>
      </c>
      <c r="M284" s="10">
        <v>2.65E-7</v>
      </c>
      <c r="N284" s="10">
        <f t="shared" si="65"/>
        <v>2.2510593220338984E-5</v>
      </c>
      <c r="O284" s="10">
        <f t="shared" si="66"/>
        <v>13.400423728813557</v>
      </c>
      <c r="P284" s="10">
        <f t="shared" si="67"/>
        <v>7.4624505928853765E-2</v>
      </c>
      <c r="S284" s="258">
        <v>1724.1</v>
      </c>
      <c r="U284" s="10">
        <v>1.6799999999999998E-6</v>
      </c>
      <c r="V284" s="183">
        <v>1.2</v>
      </c>
      <c r="X284" s="181"/>
      <c r="Y284" s="13" t="s">
        <v>1024</v>
      </c>
    </row>
    <row r="285" spans="1:25" ht="17">
      <c r="A285" s="7" t="s">
        <v>686</v>
      </c>
      <c r="B285" s="7" t="s">
        <v>757</v>
      </c>
      <c r="C285" s="142" t="s">
        <v>758</v>
      </c>
      <c r="D285" s="142" t="s">
        <v>336</v>
      </c>
      <c r="F285" s="171">
        <f t="shared" ref="F285:F302" si="69">G285*U285</f>
        <v>2.8203840000000006E-13</v>
      </c>
      <c r="G285" s="10">
        <v>1.8E-7</v>
      </c>
      <c r="K285" s="10">
        <v>7.4999999999999989E-10</v>
      </c>
      <c r="M285" s="10">
        <v>2.0699999999999999E-7</v>
      </c>
      <c r="N285" s="10">
        <f t="shared" si="65"/>
        <v>3.7605120000000014E-4</v>
      </c>
      <c r="O285" s="10">
        <f t="shared" si="66"/>
        <v>240.00000000000003</v>
      </c>
      <c r="P285" s="10">
        <f t="shared" si="67"/>
        <v>4.1666666666666657E-3</v>
      </c>
      <c r="S285" s="259">
        <v>826</v>
      </c>
      <c r="T285" s="142" t="s">
        <v>503</v>
      </c>
      <c r="U285" s="10">
        <f t="shared" ref="U285:U298" si="70">V285*0.000001399</f>
        <v>1.5668800000000003E-6</v>
      </c>
      <c r="V285" s="186">
        <v>1.1200000000000001</v>
      </c>
      <c r="X285" s="181"/>
      <c r="Y285" s="13" t="s">
        <v>1025</v>
      </c>
    </row>
    <row r="286" spans="1:25" ht="17">
      <c r="A286" s="7" t="s">
        <v>686</v>
      </c>
      <c r="B286" s="7" t="s">
        <v>757</v>
      </c>
      <c r="C286" s="142" t="s">
        <v>759</v>
      </c>
      <c r="D286" s="142" t="s">
        <v>336</v>
      </c>
      <c r="F286" s="171">
        <f t="shared" si="69"/>
        <v>3.9351071999999998E-13</v>
      </c>
      <c r="G286" s="10">
        <v>5.8599999999999998E-7</v>
      </c>
      <c r="K286" s="10">
        <v>7.4999999999999989E-10</v>
      </c>
      <c r="M286" s="10">
        <v>1.1000000000000001E-7</v>
      </c>
      <c r="N286" s="10">
        <f t="shared" si="65"/>
        <v>5.2468096000000009E-4</v>
      </c>
      <c r="O286" s="10">
        <f t="shared" si="66"/>
        <v>781.33333333333337</v>
      </c>
      <c r="P286" s="10">
        <f t="shared" si="67"/>
        <v>1.2798634812286689E-3</v>
      </c>
      <c r="S286" s="259">
        <v>439.4</v>
      </c>
      <c r="T286" s="142" t="s">
        <v>503</v>
      </c>
      <c r="U286" s="10">
        <f t="shared" si="70"/>
        <v>6.7151999999999997E-7</v>
      </c>
      <c r="V286" s="186">
        <v>0.48</v>
      </c>
      <c r="X286" s="181"/>
      <c r="Y286" s="13" t="s">
        <v>1025</v>
      </c>
    </row>
    <row r="287" spans="1:25" ht="17">
      <c r="A287" s="7" t="s">
        <v>686</v>
      </c>
      <c r="B287" s="7" t="s">
        <v>757</v>
      </c>
      <c r="C287" s="142" t="s">
        <v>760</v>
      </c>
      <c r="D287" s="142" t="s">
        <v>336</v>
      </c>
      <c r="F287" s="171">
        <f t="shared" si="69"/>
        <v>1.6355708999999999E-13</v>
      </c>
      <c r="G287" s="10">
        <v>4.3299999999999997E-7</v>
      </c>
      <c r="K287" s="10">
        <v>7.4999999999999989E-10</v>
      </c>
      <c r="M287" s="10">
        <v>2.2799999999999998E-7</v>
      </c>
      <c r="N287" s="10">
        <f t="shared" si="65"/>
        <v>2.1807612000000003E-4</v>
      </c>
      <c r="O287" s="10">
        <f t="shared" si="66"/>
        <v>577.33333333333337</v>
      </c>
      <c r="P287" s="10">
        <f t="shared" si="67"/>
        <v>1.7321016166281754E-3</v>
      </c>
      <c r="S287" s="259">
        <v>460.4</v>
      </c>
      <c r="T287" s="142" t="s">
        <v>503</v>
      </c>
      <c r="U287" s="10">
        <f t="shared" si="70"/>
        <v>3.7773000000000003E-7</v>
      </c>
      <c r="V287" s="186">
        <v>0.27</v>
      </c>
      <c r="X287" s="181"/>
      <c r="Y287" s="13" t="s">
        <v>1025</v>
      </c>
    </row>
    <row r="288" spans="1:25" ht="17">
      <c r="A288" s="7" t="s">
        <v>686</v>
      </c>
      <c r="B288" s="7" t="s">
        <v>757</v>
      </c>
      <c r="C288" s="142" t="s">
        <v>761</v>
      </c>
      <c r="D288" s="142" t="s">
        <v>336</v>
      </c>
      <c r="F288" s="171">
        <f t="shared" si="69"/>
        <v>3.4566491999999994E-13</v>
      </c>
      <c r="G288" s="10">
        <v>2.0589999999999997E-6</v>
      </c>
      <c r="K288" s="10">
        <v>7.4999999999999989E-10</v>
      </c>
      <c r="L288" s="10">
        <f>K288*T288</f>
        <v>1.1999999999999997E-10</v>
      </c>
      <c r="M288" s="10">
        <v>9.16E-7</v>
      </c>
      <c r="N288" s="10">
        <f t="shared" si="65"/>
        <v>4.6088655999999996E-4</v>
      </c>
      <c r="O288" s="10">
        <f t="shared" si="66"/>
        <v>2745.3333333333335</v>
      </c>
      <c r="P288" s="10">
        <f t="shared" si="67"/>
        <v>3.6425449247207381E-4</v>
      </c>
      <c r="S288" s="259">
        <v>458</v>
      </c>
      <c r="T288" s="186">
        <v>0.16</v>
      </c>
      <c r="U288" s="10">
        <f t="shared" si="70"/>
        <v>1.6787999999999999E-7</v>
      </c>
      <c r="V288" s="186">
        <v>0.12</v>
      </c>
      <c r="X288" s="181"/>
      <c r="Y288" s="13" t="s">
        <v>1039</v>
      </c>
    </row>
    <row r="289" spans="1:25" ht="17">
      <c r="A289" s="7" t="s">
        <v>686</v>
      </c>
      <c r="B289" s="7" t="s">
        <v>757</v>
      </c>
      <c r="C289" s="142" t="s">
        <v>762</v>
      </c>
      <c r="D289" s="142" t="s">
        <v>336</v>
      </c>
      <c r="F289" s="171">
        <f t="shared" si="69"/>
        <v>4.8167569999999994E-14</v>
      </c>
      <c r="G289" s="10">
        <v>3.1299999999999996E-7</v>
      </c>
      <c r="K289" s="10">
        <v>7.4999999999999989E-10</v>
      </c>
      <c r="L289" s="10">
        <f>K289*T289</f>
        <v>7.4999999999999983E-12</v>
      </c>
      <c r="M289" s="10">
        <v>2.5600000000000002E-7</v>
      </c>
      <c r="N289" s="10">
        <f t="shared" si="65"/>
        <v>6.4223426666666663E-5</v>
      </c>
      <c r="O289" s="10">
        <f t="shared" si="66"/>
        <v>417.33333333333331</v>
      </c>
      <c r="P289" s="10">
        <f t="shared" si="67"/>
        <v>2.3961661341853034E-3</v>
      </c>
      <c r="S289" s="259">
        <v>364.1</v>
      </c>
      <c r="T289" s="186">
        <v>0.01</v>
      </c>
      <c r="U289" s="10">
        <f t="shared" si="70"/>
        <v>1.5389000000000001E-7</v>
      </c>
      <c r="V289" s="186">
        <v>0.11</v>
      </c>
      <c r="X289" s="181"/>
      <c r="Y289" s="13" t="s">
        <v>1039</v>
      </c>
    </row>
    <row r="290" spans="1:25" ht="17">
      <c r="A290" s="7" t="s">
        <v>686</v>
      </c>
      <c r="B290" s="7" t="s">
        <v>757</v>
      </c>
      <c r="C290" s="142" t="s">
        <v>763</v>
      </c>
      <c r="D290" s="142" t="s">
        <v>336</v>
      </c>
      <c r="F290" s="171">
        <f t="shared" si="69"/>
        <v>3.8956554E-13</v>
      </c>
      <c r="G290" s="10">
        <v>2.7299999999999997E-7</v>
      </c>
      <c r="K290" s="10">
        <v>7.4999999999999989E-10</v>
      </c>
      <c r="M290" s="10">
        <v>5.7300000000000006E-7</v>
      </c>
      <c r="N290" s="10">
        <f t="shared" si="65"/>
        <v>5.1942072000000009E-4</v>
      </c>
      <c r="O290" s="10">
        <f t="shared" si="66"/>
        <v>364</v>
      </c>
      <c r="P290" s="10">
        <f t="shared" si="67"/>
        <v>2.747252747252747E-3</v>
      </c>
      <c r="S290" s="259">
        <v>454.7</v>
      </c>
      <c r="T290" s="142" t="s">
        <v>764</v>
      </c>
      <c r="U290" s="10">
        <f t="shared" si="70"/>
        <v>1.4269800000000001E-6</v>
      </c>
      <c r="V290" s="186">
        <v>1.02</v>
      </c>
      <c r="X290" s="181"/>
      <c r="Y290" s="13" t="s">
        <v>1039</v>
      </c>
    </row>
    <row r="291" spans="1:25" ht="17">
      <c r="A291" s="7" t="s">
        <v>686</v>
      </c>
      <c r="B291" s="7" t="s">
        <v>765</v>
      </c>
      <c r="C291" s="142" t="s">
        <v>766</v>
      </c>
      <c r="D291" s="142" t="s">
        <v>336</v>
      </c>
      <c r="F291" s="171">
        <f t="shared" si="69"/>
        <v>1.19455014E-12</v>
      </c>
      <c r="G291" s="10">
        <v>4.4939999999999997E-6</v>
      </c>
      <c r="K291" s="10">
        <v>7.4999999999999989E-10</v>
      </c>
      <c r="M291" s="10">
        <v>2.7799999999999997E-7</v>
      </c>
      <c r="N291" s="10">
        <f t="shared" si="65"/>
        <v>1.5927335200000001E-3</v>
      </c>
      <c r="O291" s="10">
        <f t="shared" si="66"/>
        <v>5992</v>
      </c>
      <c r="P291" s="10">
        <f t="shared" si="67"/>
        <v>1.6688918558077436E-4</v>
      </c>
      <c r="S291" s="259">
        <v>842.4</v>
      </c>
      <c r="T291" s="142" t="s">
        <v>764</v>
      </c>
      <c r="U291" s="10">
        <f t="shared" si="70"/>
        <v>2.6581000000000002E-7</v>
      </c>
      <c r="V291" s="186">
        <v>0.19</v>
      </c>
      <c r="X291" s="181"/>
      <c r="Y291" s="13" t="s">
        <v>1039</v>
      </c>
    </row>
    <row r="292" spans="1:25" ht="17">
      <c r="A292" s="7" t="s">
        <v>686</v>
      </c>
      <c r="B292" s="7" t="s">
        <v>765</v>
      </c>
      <c r="C292" s="142" t="s">
        <v>767</v>
      </c>
      <c r="D292" s="142" t="s">
        <v>336</v>
      </c>
      <c r="F292" s="171">
        <f t="shared" si="69"/>
        <v>4.0668930000000008E-14</v>
      </c>
      <c r="G292" s="10">
        <v>1.5300000000000001E-7</v>
      </c>
      <c r="K292" s="10">
        <v>7.4999999999999989E-10</v>
      </c>
      <c r="L292" s="10">
        <f>K292*T292</f>
        <v>1.6499999999999997E-10</v>
      </c>
      <c r="M292" s="10">
        <v>7.5300000000000003E-7</v>
      </c>
      <c r="N292" s="10">
        <f t="shared" si="65"/>
        <v>5.422524000000002E-5</v>
      </c>
      <c r="O292" s="10">
        <f t="shared" si="66"/>
        <v>204.00000000000003</v>
      </c>
      <c r="P292" s="10">
        <f t="shared" si="67"/>
        <v>4.9019607843137246E-3</v>
      </c>
      <c r="S292" s="259">
        <v>297.5</v>
      </c>
      <c r="T292" s="186">
        <v>0.22</v>
      </c>
      <c r="U292" s="10">
        <f t="shared" si="70"/>
        <v>2.6581000000000002E-7</v>
      </c>
      <c r="V292" s="186">
        <v>0.19</v>
      </c>
      <c r="X292" s="181"/>
      <c r="Y292" s="13" t="s">
        <v>1039</v>
      </c>
    </row>
    <row r="293" spans="1:25" ht="17">
      <c r="A293" s="7" t="s">
        <v>686</v>
      </c>
      <c r="B293" s="7" t="s">
        <v>768</v>
      </c>
      <c r="C293" s="142" t="s">
        <v>769</v>
      </c>
      <c r="D293" s="142" t="s">
        <v>336</v>
      </c>
      <c r="F293" s="171">
        <f t="shared" si="69"/>
        <v>1.145781E-12</v>
      </c>
      <c r="G293" s="10">
        <v>1.0499999999999999E-6</v>
      </c>
      <c r="K293" s="10">
        <v>7.4999999999999989E-10</v>
      </c>
      <c r="M293" s="10">
        <v>5.849999999999999E-7</v>
      </c>
      <c r="N293" s="10">
        <f t="shared" si="65"/>
        <v>1.5277080000000002E-3</v>
      </c>
      <c r="O293" s="10">
        <f t="shared" si="66"/>
        <v>1400</v>
      </c>
      <c r="P293" s="10">
        <f t="shared" si="67"/>
        <v>7.1428571428571429E-4</v>
      </c>
      <c r="S293" s="259">
        <v>577.1</v>
      </c>
      <c r="T293" s="142" t="s">
        <v>764</v>
      </c>
      <c r="U293" s="10">
        <f t="shared" si="70"/>
        <v>1.0912200000000002E-6</v>
      </c>
      <c r="V293" s="186">
        <v>0.78</v>
      </c>
      <c r="X293" s="181"/>
      <c r="Y293" s="13" t="s">
        <v>1039</v>
      </c>
    </row>
    <row r="294" spans="1:25" ht="17">
      <c r="A294" s="7" t="s">
        <v>686</v>
      </c>
      <c r="B294" s="7" t="s">
        <v>768</v>
      </c>
      <c r="C294" s="142" t="s">
        <v>770</v>
      </c>
      <c r="D294" s="142" t="s">
        <v>336</v>
      </c>
      <c r="F294" s="171">
        <f t="shared" si="69"/>
        <v>1.4697894000000001E-13</v>
      </c>
      <c r="G294" s="10">
        <v>6.1799999999999995E-7</v>
      </c>
      <c r="K294" s="10">
        <v>7.4999999999999989E-10</v>
      </c>
      <c r="L294" s="10">
        <f>K294*T294</f>
        <v>1.4249999999999997E-10</v>
      </c>
      <c r="M294" s="10">
        <v>5.6899999999999997E-7</v>
      </c>
      <c r="N294" s="10">
        <f t="shared" si="65"/>
        <v>1.9597192000000004E-4</v>
      </c>
      <c r="O294" s="10">
        <f t="shared" si="66"/>
        <v>824</v>
      </c>
      <c r="P294" s="10">
        <f t="shared" si="67"/>
        <v>1.2135922330097086E-3</v>
      </c>
      <c r="S294" s="259">
        <v>893.6</v>
      </c>
      <c r="T294" s="186">
        <v>0.19</v>
      </c>
      <c r="U294" s="10">
        <f t="shared" si="70"/>
        <v>2.3783000000000003E-7</v>
      </c>
      <c r="V294" s="186">
        <v>0.17</v>
      </c>
      <c r="X294" s="181"/>
      <c r="Y294" s="13" t="s">
        <v>1039</v>
      </c>
    </row>
    <row r="295" spans="1:25" ht="17">
      <c r="A295" s="7" t="s">
        <v>686</v>
      </c>
      <c r="B295" s="7" t="s">
        <v>768</v>
      </c>
      <c r="C295" s="142" t="s">
        <v>771</v>
      </c>
      <c r="D295" s="142" t="s">
        <v>336</v>
      </c>
      <c r="F295" s="171">
        <f t="shared" si="69"/>
        <v>1.4650328000000002E-13</v>
      </c>
      <c r="G295" s="10">
        <v>3.7399999999999999E-7</v>
      </c>
      <c r="K295" s="10">
        <v>7.4999999999999989E-10</v>
      </c>
      <c r="L295" s="10">
        <f>K295*T295</f>
        <v>1.4249999999999997E-10</v>
      </c>
      <c r="M295" s="10">
        <v>4.5199999999999992E-7</v>
      </c>
      <c r="N295" s="10">
        <f t="shared" si="65"/>
        <v>1.9533770666666672E-4</v>
      </c>
      <c r="O295" s="10">
        <f t="shared" si="66"/>
        <v>498.66666666666674</v>
      </c>
      <c r="P295" s="10">
        <f t="shared" si="67"/>
        <v>2.0053475935828875E-3</v>
      </c>
      <c r="S295" s="259">
        <v>1142.4000000000001</v>
      </c>
      <c r="T295" s="186">
        <v>0.19</v>
      </c>
      <c r="U295" s="10">
        <f t="shared" si="70"/>
        <v>3.9172000000000007E-7</v>
      </c>
      <c r="V295" s="186">
        <v>0.28000000000000003</v>
      </c>
      <c r="X295" s="181"/>
      <c r="Y295" s="13" t="s">
        <v>1039</v>
      </c>
    </row>
    <row r="296" spans="1:25" ht="17">
      <c r="A296" s="7" t="s">
        <v>686</v>
      </c>
      <c r="B296" s="7" t="s">
        <v>768</v>
      </c>
      <c r="C296" s="142" t="s">
        <v>772</v>
      </c>
      <c r="D296" s="142" t="s">
        <v>336</v>
      </c>
      <c r="F296" s="171">
        <f t="shared" si="69"/>
        <v>1.6138864E-13</v>
      </c>
      <c r="G296" s="10">
        <v>7.2099999999999996E-7</v>
      </c>
      <c r="K296" s="10">
        <v>7.4999999999999989E-10</v>
      </c>
      <c r="L296" s="10">
        <f>K296*T296</f>
        <v>1.4249999999999997E-10</v>
      </c>
      <c r="M296" s="10">
        <v>5.0499999999999993E-7</v>
      </c>
      <c r="N296" s="10">
        <f t="shared" si="65"/>
        <v>2.1518485333333338E-4</v>
      </c>
      <c r="O296" s="10">
        <f t="shared" si="66"/>
        <v>961.33333333333337</v>
      </c>
      <c r="P296" s="10">
        <f t="shared" si="67"/>
        <v>1.0402219140083217E-3</v>
      </c>
      <c r="S296" s="259">
        <v>1559.1</v>
      </c>
      <c r="T296" s="186">
        <v>0.19</v>
      </c>
      <c r="U296" s="10">
        <f t="shared" si="70"/>
        <v>2.2384000000000002E-7</v>
      </c>
      <c r="V296" s="186">
        <v>0.16</v>
      </c>
      <c r="X296" s="181"/>
      <c r="Y296" s="13" t="s">
        <v>1039</v>
      </c>
    </row>
    <row r="297" spans="1:25" ht="17">
      <c r="A297" s="7" t="s">
        <v>686</v>
      </c>
      <c r="B297" s="7" t="s">
        <v>768</v>
      </c>
      <c r="C297" s="142" t="s">
        <v>773</v>
      </c>
      <c r="D297" s="142" t="s">
        <v>336</v>
      </c>
      <c r="F297" s="171">
        <f t="shared" si="69"/>
        <v>2.8841783999999998E-13</v>
      </c>
      <c r="G297" s="10">
        <v>8.5899999999999995E-7</v>
      </c>
      <c r="K297" s="10">
        <v>7.4999999999999989E-10</v>
      </c>
      <c r="M297" s="10">
        <v>7.9899999999999999E-7</v>
      </c>
      <c r="N297" s="10">
        <f t="shared" si="65"/>
        <v>3.8455712000000001E-4</v>
      </c>
      <c r="O297" s="10">
        <f t="shared" si="66"/>
        <v>1145.3333333333335</v>
      </c>
      <c r="P297" s="10">
        <f t="shared" si="67"/>
        <v>8.7310826542491256E-4</v>
      </c>
      <c r="S297" s="259">
        <v>1811</v>
      </c>
      <c r="T297" s="142" t="s">
        <v>503</v>
      </c>
      <c r="U297" s="10">
        <f t="shared" si="70"/>
        <v>3.3575999999999998E-7</v>
      </c>
      <c r="V297" s="186">
        <v>0.24</v>
      </c>
      <c r="X297" s="181"/>
      <c r="Y297" s="13" t="s">
        <v>1026</v>
      </c>
    </row>
    <row r="298" spans="1:25" ht="17">
      <c r="A298" s="7" t="s">
        <v>686</v>
      </c>
      <c r="B298" s="7" t="s">
        <v>768</v>
      </c>
      <c r="C298" s="142" t="s">
        <v>774</v>
      </c>
      <c r="D298" s="142" t="s">
        <v>336</v>
      </c>
      <c r="F298" s="171">
        <f t="shared" si="69"/>
        <v>1.8802559999999999E-14</v>
      </c>
      <c r="G298" s="10">
        <v>9.5999999999999986E-8</v>
      </c>
      <c r="K298" s="10">
        <v>7.4999999999999989E-10</v>
      </c>
      <c r="M298" s="10">
        <v>2.8099999999999999E-7</v>
      </c>
      <c r="N298" s="10">
        <f t="shared" ref="N298:N327" si="71">F298/K298</f>
        <v>2.5070080000000001E-5</v>
      </c>
      <c r="O298" s="10">
        <f t="shared" ref="O298:O327" si="72">G298/K298</f>
        <v>128</v>
      </c>
      <c r="P298" s="10">
        <f t="shared" ref="P298:P327" si="73">K298/G298</f>
        <v>7.8125E-3</v>
      </c>
      <c r="S298" s="259">
        <v>482</v>
      </c>
      <c r="T298" s="142" t="s">
        <v>503</v>
      </c>
      <c r="U298" s="10">
        <f t="shared" si="70"/>
        <v>1.9586000000000003E-7</v>
      </c>
      <c r="V298" s="186">
        <v>0.14000000000000001</v>
      </c>
      <c r="X298" s="181"/>
      <c r="Y298" s="13" t="s">
        <v>1026</v>
      </c>
    </row>
    <row r="299" spans="1:25">
      <c r="A299" s="7" t="s">
        <v>686</v>
      </c>
      <c r="B299" s="7" t="s">
        <v>775</v>
      </c>
      <c r="C299" s="7" t="s">
        <v>776</v>
      </c>
      <c r="D299" s="7" t="s">
        <v>186</v>
      </c>
      <c r="F299" s="182">
        <f t="shared" si="69"/>
        <v>3.8436999999999996E-14</v>
      </c>
      <c r="G299" s="10">
        <v>2.8899999999999997E-8</v>
      </c>
      <c r="K299" s="10">
        <f>(1/S299)*M299</f>
        <v>8.1713780918727902E-11</v>
      </c>
      <c r="L299" s="10">
        <f t="shared" ref="L299:L306" si="74">K299*T299</f>
        <v>1.5770759717314486E-11</v>
      </c>
      <c r="M299" s="10">
        <v>1.11E-7</v>
      </c>
      <c r="N299" s="10">
        <f t="shared" si="71"/>
        <v>4.7038577297297299E-4</v>
      </c>
      <c r="O299" s="10">
        <f t="shared" si="72"/>
        <v>353.67351351351351</v>
      </c>
      <c r="P299" s="10">
        <f t="shared" si="73"/>
        <v>2.8274664677760521E-3</v>
      </c>
      <c r="S299" s="258">
        <v>1358.4</v>
      </c>
      <c r="T299" s="9">
        <v>0.193</v>
      </c>
      <c r="U299" s="10">
        <v>1.33E-6</v>
      </c>
      <c r="V299" s="170">
        <v>0.95</v>
      </c>
      <c r="X299" s="181"/>
      <c r="Y299" s="13" t="s">
        <v>1027</v>
      </c>
    </row>
    <row r="300" spans="1:25">
      <c r="A300" s="7" t="s">
        <v>686</v>
      </c>
      <c r="B300" s="7" t="s">
        <v>775</v>
      </c>
      <c r="C300" s="7" t="s">
        <v>777</v>
      </c>
      <c r="D300" s="7" t="s">
        <v>186</v>
      </c>
      <c r="F300" s="182">
        <f t="shared" si="69"/>
        <v>2.9289999999999994E-14</v>
      </c>
      <c r="G300" s="10">
        <v>5.0499999999999996E-8</v>
      </c>
      <c r="K300" s="10">
        <f>(1/S300)*M300</f>
        <v>8.2718599390183924E-11</v>
      </c>
      <c r="L300" s="10">
        <f t="shared" si="74"/>
        <v>1.5137503688403657E-11</v>
      </c>
      <c r="M300" s="10">
        <v>8.4099999999999992E-8</v>
      </c>
      <c r="N300" s="10">
        <f t="shared" si="71"/>
        <v>3.5409206896551719E-4</v>
      </c>
      <c r="O300" s="10">
        <f t="shared" si="72"/>
        <v>610.5035671819262</v>
      </c>
      <c r="P300" s="10">
        <f t="shared" si="73"/>
        <v>1.637992067132355E-3</v>
      </c>
      <c r="S300" s="258">
        <v>1016.7</v>
      </c>
      <c r="T300" s="9">
        <v>0.183</v>
      </c>
      <c r="U300" s="10">
        <v>5.7999999999999995E-7</v>
      </c>
      <c r="V300" s="170">
        <v>0.42</v>
      </c>
      <c r="X300" s="181"/>
      <c r="Y300" s="13" t="s">
        <v>1027</v>
      </c>
    </row>
    <row r="301" spans="1:25">
      <c r="A301" s="7" t="s">
        <v>686</v>
      </c>
      <c r="B301" s="7" t="s">
        <v>775</v>
      </c>
      <c r="C301" s="7" t="s">
        <v>778</v>
      </c>
      <c r="D301" s="7" t="s">
        <v>186</v>
      </c>
      <c r="F301" s="182">
        <f t="shared" si="69"/>
        <v>3.1823999999999996E-14</v>
      </c>
      <c r="G301" s="10">
        <v>4.0799999999999995E-8</v>
      </c>
      <c r="K301" s="10">
        <f>(1/S301)*M301</f>
        <v>8.5552642472747334E-11</v>
      </c>
      <c r="L301" s="10">
        <f t="shared" si="74"/>
        <v>1.5912791499931004E-11</v>
      </c>
      <c r="M301" s="10">
        <v>6.1999999999999999E-8</v>
      </c>
      <c r="N301" s="10">
        <f t="shared" si="71"/>
        <v>3.7198149677419357E-4</v>
      </c>
      <c r="O301" s="10">
        <f t="shared" si="72"/>
        <v>476.89935483870966</v>
      </c>
      <c r="P301" s="10">
        <f t="shared" si="73"/>
        <v>2.0968784919791015E-3</v>
      </c>
      <c r="S301" s="258">
        <v>724.7</v>
      </c>
      <c r="T301" s="9">
        <v>0.186</v>
      </c>
      <c r="U301" s="10">
        <v>7.7999999999999994E-7</v>
      </c>
      <c r="V301" s="170">
        <v>0.56000000000000005</v>
      </c>
      <c r="X301" s="181"/>
      <c r="Y301" s="13" t="s">
        <v>1027</v>
      </c>
    </row>
    <row r="302" spans="1:25">
      <c r="A302" s="7" t="s">
        <v>686</v>
      </c>
      <c r="B302" s="7" t="s">
        <v>775</v>
      </c>
      <c r="C302" s="7" t="s">
        <v>779</v>
      </c>
      <c r="D302" s="7" t="s">
        <v>186</v>
      </c>
      <c r="F302" s="182">
        <f t="shared" si="69"/>
        <v>5.4719999999999987E-14</v>
      </c>
      <c r="G302" s="10">
        <v>2.8799999999999996E-8</v>
      </c>
      <c r="K302" s="10">
        <f>(1/S302)*M302</f>
        <v>1.1824852640442682E-10</v>
      </c>
      <c r="L302" s="10">
        <f t="shared" si="74"/>
        <v>2.2585468543245524E-11</v>
      </c>
      <c r="M302" s="10">
        <v>9.83E-8</v>
      </c>
      <c r="N302" s="10">
        <f t="shared" si="71"/>
        <v>4.6275418107833143E-4</v>
      </c>
      <c r="O302" s="10">
        <f t="shared" si="72"/>
        <v>243.55483214649027</v>
      </c>
      <c r="P302" s="10">
        <f t="shared" si="73"/>
        <v>4.1058516112648206E-3</v>
      </c>
      <c r="S302" s="258">
        <v>831.3</v>
      </c>
      <c r="T302" s="9">
        <v>0.191</v>
      </c>
      <c r="U302" s="10">
        <v>1.8999999999999998E-6</v>
      </c>
      <c r="V302" s="170">
        <v>1.36</v>
      </c>
      <c r="X302" s="181"/>
      <c r="Y302" s="13" t="s">
        <v>1027</v>
      </c>
    </row>
    <row r="303" spans="1:25" ht="17">
      <c r="A303" s="7" t="s">
        <v>686</v>
      </c>
      <c r="B303" s="7" t="s">
        <v>780</v>
      </c>
      <c r="C303" s="184" t="s">
        <v>781</v>
      </c>
      <c r="D303" s="7" t="s">
        <v>186</v>
      </c>
      <c r="F303" s="171">
        <v>4.1300000000000001E-13</v>
      </c>
      <c r="G303" s="10">
        <v>3.6899999999999998E-7</v>
      </c>
      <c r="K303" s="10">
        <v>2.0099999999999999E-9</v>
      </c>
      <c r="L303" s="10">
        <f t="shared" si="74"/>
        <v>4.5827999999999999E-10</v>
      </c>
      <c r="M303" s="10">
        <v>7.7300000000000005E-7</v>
      </c>
      <c r="N303" s="10">
        <f t="shared" si="71"/>
        <v>2.0547263681592042E-4</v>
      </c>
      <c r="O303" s="10">
        <f t="shared" si="72"/>
        <v>183.58208955223881</v>
      </c>
      <c r="P303" s="10">
        <f t="shared" si="73"/>
        <v>5.4471544715447157E-3</v>
      </c>
      <c r="S303" s="263">
        <v>383.7</v>
      </c>
      <c r="T303" s="142">
        <v>0.22800000000000001</v>
      </c>
      <c r="U303" s="10">
        <f t="shared" ref="U303:U310" si="75">V303*0.000001399</f>
        <v>1.1192E-6</v>
      </c>
      <c r="V303" s="183">
        <v>0.8</v>
      </c>
      <c r="X303" s="181"/>
      <c r="Y303" s="13" t="s">
        <v>1028</v>
      </c>
    </row>
    <row r="304" spans="1:25" ht="17">
      <c r="A304" s="7" t="s">
        <v>686</v>
      </c>
      <c r="B304" s="7" t="s">
        <v>780</v>
      </c>
      <c r="C304" s="184" t="s">
        <v>782</v>
      </c>
      <c r="D304" s="7" t="s">
        <v>186</v>
      </c>
      <c r="F304" s="171">
        <v>5.0999999999999995E-13</v>
      </c>
      <c r="G304" s="10">
        <v>2.5899999999999998E-7</v>
      </c>
      <c r="K304" s="10">
        <v>1.6299999999999997E-9</v>
      </c>
      <c r="L304" s="10">
        <f t="shared" si="74"/>
        <v>3.1067799999999994E-10</v>
      </c>
      <c r="M304" s="10">
        <v>7.2899999999999992E-7</v>
      </c>
      <c r="N304" s="10">
        <f t="shared" si="71"/>
        <v>3.1288343558282211E-4</v>
      </c>
      <c r="O304" s="10">
        <f t="shared" si="72"/>
        <v>158.89570552147239</v>
      </c>
      <c r="P304" s="10">
        <f t="shared" si="73"/>
        <v>6.293436293436293E-3</v>
      </c>
      <c r="S304" s="263">
        <v>448.5</v>
      </c>
      <c r="T304" s="142">
        <v>0.19059999999999999</v>
      </c>
      <c r="U304" s="10">
        <f t="shared" si="75"/>
        <v>2.1124900000000003E-6</v>
      </c>
      <c r="V304" s="183">
        <v>1.51</v>
      </c>
      <c r="X304" s="181"/>
      <c r="Y304" s="13" t="s">
        <v>1028</v>
      </c>
    </row>
    <row r="305" spans="1:25" ht="17">
      <c r="A305" s="7" t="s">
        <v>686</v>
      </c>
      <c r="B305" s="7" t="s">
        <v>780</v>
      </c>
      <c r="C305" s="184" t="s">
        <v>783</v>
      </c>
      <c r="D305" s="7" t="s">
        <v>186</v>
      </c>
      <c r="F305" s="171">
        <v>5.4699999999999999E-13</v>
      </c>
      <c r="G305" s="10">
        <v>2.48E-7</v>
      </c>
      <c r="K305" s="10">
        <v>1.27E-9</v>
      </c>
      <c r="L305" s="10">
        <f t="shared" si="74"/>
        <v>0</v>
      </c>
      <c r="M305" s="10">
        <v>5.7699999999999994E-7</v>
      </c>
      <c r="N305" s="10">
        <f t="shared" si="71"/>
        <v>4.3070866141732285E-4</v>
      </c>
      <c r="O305" s="10">
        <f t="shared" si="72"/>
        <v>195.2755905511811</v>
      </c>
      <c r="P305" s="10">
        <f t="shared" si="73"/>
        <v>5.1209677419354841E-3</v>
      </c>
      <c r="S305" s="263">
        <v>456.1</v>
      </c>
      <c r="T305" s="142"/>
      <c r="U305" s="10">
        <f t="shared" si="75"/>
        <v>2.0565300000000001E-6</v>
      </c>
      <c r="V305" s="183">
        <v>1.47</v>
      </c>
      <c r="X305" s="181"/>
      <c r="Y305" s="13" t="s">
        <v>1028</v>
      </c>
    </row>
    <row r="306" spans="1:25" ht="17">
      <c r="A306" s="7" t="s">
        <v>686</v>
      </c>
      <c r="B306" s="7" t="s">
        <v>780</v>
      </c>
      <c r="C306" s="184" t="s">
        <v>784</v>
      </c>
      <c r="D306" s="7" t="s">
        <v>186</v>
      </c>
      <c r="F306" s="171">
        <v>1.31E-13</v>
      </c>
      <c r="G306" s="10">
        <v>1.065E-6</v>
      </c>
      <c r="K306" s="10">
        <v>4.4999999999999995E-10</v>
      </c>
      <c r="L306" s="10">
        <f t="shared" si="74"/>
        <v>9.2699999999999987E-11</v>
      </c>
      <c r="M306" s="10">
        <v>1.6399999999999999E-7</v>
      </c>
      <c r="N306" s="10">
        <f t="shared" si="71"/>
        <v>2.9111111111111113E-4</v>
      </c>
      <c r="O306" s="10">
        <f t="shared" si="72"/>
        <v>2366.666666666667</v>
      </c>
      <c r="P306" s="10">
        <f t="shared" si="73"/>
        <v>4.225352112676056E-4</v>
      </c>
      <c r="S306" s="263">
        <v>356.9</v>
      </c>
      <c r="T306" s="142">
        <v>0.20599999999999999</v>
      </c>
      <c r="U306" s="10">
        <f t="shared" si="75"/>
        <v>1.2590999999999999E-7</v>
      </c>
      <c r="V306" s="183">
        <v>0.09</v>
      </c>
      <c r="X306" s="181"/>
      <c r="Y306" s="13" t="s">
        <v>1028</v>
      </c>
    </row>
    <row r="307" spans="1:25" ht="17">
      <c r="A307" s="7" t="s">
        <v>686</v>
      </c>
      <c r="B307" s="7" t="s">
        <v>780</v>
      </c>
      <c r="C307" s="184" t="s">
        <v>785</v>
      </c>
      <c r="D307" s="7" t="s">
        <v>186</v>
      </c>
      <c r="F307" s="171">
        <v>2.8999999999999998E-13</v>
      </c>
      <c r="G307" s="10">
        <v>9.6199999999999985E-7</v>
      </c>
      <c r="K307" s="10">
        <v>7.9999999999999995E-11</v>
      </c>
      <c r="M307" s="10">
        <v>3.3799999999999998E-7</v>
      </c>
      <c r="N307" s="10">
        <f t="shared" si="71"/>
        <v>3.6249999999999998E-3</v>
      </c>
      <c r="O307" s="10">
        <f t="shared" si="72"/>
        <v>12024.999999999998</v>
      </c>
      <c r="P307" s="10">
        <f t="shared" si="73"/>
        <v>8.3160083160083173E-5</v>
      </c>
      <c r="S307" s="263">
        <v>4042.6</v>
      </c>
      <c r="T307" s="142"/>
      <c r="U307" s="10">
        <f t="shared" si="75"/>
        <v>3.0778000000000002E-7</v>
      </c>
      <c r="V307" s="183">
        <v>0.22</v>
      </c>
      <c r="X307" s="181"/>
      <c r="Y307" s="13" t="s">
        <v>1028</v>
      </c>
    </row>
    <row r="308" spans="1:25" ht="17">
      <c r="A308" s="7" t="s">
        <v>686</v>
      </c>
      <c r="B308" s="7" t="s">
        <v>780</v>
      </c>
      <c r="C308" s="184" t="s">
        <v>786</v>
      </c>
      <c r="D308" s="7" t="s">
        <v>186</v>
      </c>
      <c r="F308" s="171">
        <v>4.9899999999999999E-13</v>
      </c>
      <c r="G308" s="10">
        <v>6.4000000000000001E-7</v>
      </c>
      <c r="K308" s="10">
        <v>7.9000000000000006E-10</v>
      </c>
      <c r="M308" s="10">
        <v>4.1699999999999999E-7</v>
      </c>
      <c r="N308" s="10">
        <f t="shared" si="71"/>
        <v>6.3164556962025311E-4</v>
      </c>
      <c r="O308" s="10">
        <f t="shared" si="72"/>
        <v>810.12658227848101</v>
      </c>
      <c r="P308" s="10">
        <f t="shared" si="73"/>
        <v>1.234375E-3</v>
      </c>
      <c r="S308" s="263">
        <v>530.6</v>
      </c>
      <c r="T308" s="142"/>
      <c r="U308" s="10">
        <f t="shared" si="75"/>
        <v>7.8344000000000014E-7</v>
      </c>
      <c r="V308" s="183">
        <v>0.56000000000000005</v>
      </c>
      <c r="X308" s="181"/>
      <c r="Y308" s="13" t="s">
        <v>1028</v>
      </c>
    </row>
    <row r="309" spans="1:25" ht="17">
      <c r="A309" s="7" t="s">
        <v>686</v>
      </c>
      <c r="B309" s="7" t="s">
        <v>780</v>
      </c>
      <c r="C309" s="184" t="s">
        <v>787</v>
      </c>
      <c r="D309" s="7" t="s">
        <v>186</v>
      </c>
      <c r="F309" s="171">
        <v>8.76E-13</v>
      </c>
      <c r="G309" s="10">
        <v>8.5700000000000001E-7</v>
      </c>
      <c r="K309" s="10">
        <v>2.1399999999999996E-9</v>
      </c>
      <c r="M309" s="10">
        <v>9.7100000000000011E-7</v>
      </c>
      <c r="N309" s="10">
        <f t="shared" si="71"/>
        <v>4.0934579439252342E-4</v>
      </c>
      <c r="O309" s="10">
        <f t="shared" si="72"/>
        <v>400.46728971962625</v>
      </c>
      <c r="P309" s="10">
        <f t="shared" si="73"/>
        <v>2.49708284714119E-3</v>
      </c>
      <c r="S309" s="263">
        <v>453.5</v>
      </c>
      <c r="T309" s="142"/>
      <c r="U309" s="10">
        <f t="shared" si="75"/>
        <v>1.0212700000000001E-6</v>
      </c>
      <c r="V309" s="183">
        <v>0.73</v>
      </c>
      <c r="X309" s="181"/>
      <c r="Y309" s="13" t="s">
        <v>1028</v>
      </c>
    </row>
    <row r="310" spans="1:25" ht="17">
      <c r="A310" s="7" t="s">
        <v>686</v>
      </c>
      <c r="B310" s="7" t="s">
        <v>780</v>
      </c>
      <c r="C310" s="184" t="s">
        <v>788</v>
      </c>
      <c r="D310" s="7" t="s">
        <v>186</v>
      </c>
      <c r="F310" s="171">
        <v>3.43E-13</v>
      </c>
      <c r="G310" s="10">
        <v>6.6599999999999996E-7</v>
      </c>
      <c r="K310" s="10">
        <v>7.4999999999999989E-10</v>
      </c>
      <c r="M310" s="10">
        <v>3.7500000000000001E-7</v>
      </c>
      <c r="N310" s="10">
        <f t="shared" si="71"/>
        <v>4.5733333333333341E-4</v>
      </c>
      <c r="O310" s="10">
        <f t="shared" si="72"/>
        <v>888.00000000000011</v>
      </c>
      <c r="P310" s="10">
        <f t="shared" si="73"/>
        <v>1.1261261261261261E-3</v>
      </c>
      <c r="S310" s="263">
        <v>502.9</v>
      </c>
      <c r="T310" s="142"/>
      <c r="U310" s="10">
        <f t="shared" si="75"/>
        <v>5.1763000000000001E-7</v>
      </c>
      <c r="V310" s="183">
        <v>0.37</v>
      </c>
      <c r="X310" s="181"/>
      <c r="Y310" s="13" t="s">
        <v>1028</v>
      </c>
    </row>
    <row r="311" spans="1:25" ht="17">
      <c r="A311" s="35" t="s">
        <v>789</v>
      </c>
      <c r="B311" s="35" t="s">
        <v>790</v>
      </c>
      <c r="C311" s="172" t="s">
        <v>791</v>
      </c>
      <c r="D311" s="172" t="s">
        <v>186</v>
      </c>
      <c r="E311" s="172" t="s">
        <v>792</v>
      </c>
      <c r="F311" s="173">
        <f t="shared" ref="F311:F327" si="76">G311*U311</f>
        <v>1.6961489999999998E-12</v>
      </c>
      <c r="G311" s="174">
        <v>1.4169999999999999E-6</v>
      </c>
      <c r="H311" s="174"/>
      <c r="I311" s="174"/>
      <c r="J311" s="174"/>
      <c r="K311" s="174">
        <f t="shared" ref="K311:K333" si="77">(1/S311)*M311</f>
        <v>2.4526804396450134E-10</v>
      </c>
      <c r="L311" s="174"/>
      <c r="M311" s="174">
        <v>1.0198E-6</v>
      </c>
      <c r="N311" s="174">
        <f t="shared" si="71"/>
        <v>6.9154912013139813E-3</v>
      </c>
      <c r="O311" s="174">
        <f t="shared" si="72"/>
        <v>5777.3527162188657</v>
      </c>
      <c r="P311" s="174">
        <f t="shared" si="73"/>
        <v>1.7308965699682524E-4</v>
      </c>
      <c r="Q311" s="174"/>
      <c r="R311" s="174"/>
      <c r="S311" s="268">
        <v>4157.8999999999996</v>
      </c>
      <c r="T311" s="175"/>
      <c r="U311" s="174">
        <v>1.1969999999999999E-6</v>
      </c>
      <c r="V311" s="177">
        <v>0.85</v>
      </c>
      <c r="W311" s="176"/>
      <c r="X311" s="188"/>
      <c r="Y311" s="275" t="s">
        <v>992</v>
      </c>
    </row>
    <row r="312" spans="1:25" ht="17">
      <c r="A312" s="35" t="s">
        <v>789</v>
      </c>
      <c r="B312" s="35" t="s">
        <v>790</v>
      </c>
      <c r="C312" s="172" t="s">
        <v>793</v>
      </c>
      <c r="D312" s="172" t="s">
        <v>186</v>
      </c>
      <c r="E312" s="172" t="s">
        <v>792</v>
      </c>
      <c r="F312" s="173">
        <f t="shared" si="76"/>
        <v>1.34464E-12</v>
      </c>
      <c r="G312" s="174">
        <v>1.4080000000000001E-6</v>
      </c>
      <c r="H312" s="174"/>
      <c r="I312" s="174"/>
      <c r="J312" s="174"/>
      <c r="K312" s="174">
        <f t="shared" si="77"/>
        <v>1.8561252403781045E-10</v>
      </c>
      <c r="L312" s="174"/>
      <c r="M312" s="174">
        <v>1.3706000000000001E-6</v>
      </c>
      <c r="N312" s="174">
        <f t="shared" si="71"/>
        <v>7.2443387479935797E-3</v>
      </c>
      <c r="O312" s="174">
        <f t="shared" si="72"/>
        <v>7585.6950240770475</v>
      </c>
      <c r="P312" s="174">
        <f t="shared" si="73"/>
        <v>1.3182707673139947E-4</v>
      </c>
      <c r="Q312" s="174"/>
      <c r="R312" s="174"/>
      <c r="S312" s="268">
        <v>7384.2</v>
      </c>
      <c r="T312" s="175"/>
      <c r="U312" s="174">
        <v>9.5499999999999996E-7</v>
      </c>
      <c r="V312" s="177">
        <v>0.68</v>
      </c>
      <c r="W312" s="176"/>
      <c r="X312" s="188"/>
      <c r="Y312" s="275" t="s">
        <v>992</v>
      </c>
    </row>
    <row r="313" spans="1:25" ht="17">
      <c r="A313" s="35" t="s">
        <v>789</v>
      </c>
      <c r="B313" s="35" t="s">
        <v>790</v>
      </c>
      <c r="C313" s="172" t="s">
        <v>794</v>
      </c>
      <c r="D313" s="172" t="s">
        <v>186</v>
      </c>
      <c r="E313" s="172" t="s">
        <v>792</v>
      </c>
      <c r="F313" s="173">
        <f t="shared" si="76"/>
        <v>1.5421635E-12</v>
      </c>
      <c r="G313" s="174">
        <v>1.5915000000000001E-6</v>
      </c>
      <c r="H313" s="174"/>
      <c r="I313" s="174"/>
      <c r="J313" s="174"/>
      <c r="K313" s="174">
        <f t="shared" si="77"/>
        <v>2.3684966718232742E-10</v>
      </c>
      <c r="L313" s="174"/>
      <c r="M313" s="174">
        <v>1.2034E-6</v>
      </c>
      <c r="N313" s="174">
        <f t="shared" si="71"/>
        <v>6.5111491113594806E-3</v>
      </c>
      <c r="O313" s="174">
        <f t="shared" si="72"/>
        <v>6719.4521273059663</v>
      </c>
      <c r="P313" s="174">
        <f t="shared" si="73"/>
        <v>1.488216570419902E-4</v>
      </c>
      <c r="Q313" s="174"/>
      <c r="R313" s="174"/>
      <c r="S313" s="268">
        <v>5080.8599999999997</v>
      </c>
      <c r="T313" s="175"/>
      <c r="U313" s="174">
        <v>9.6899999999999996E-7</v>
      </c>
      <c r="V313" s="177">
        <v>0.69</v>
      </c>
      <c r="W313" s="176"/>
      <c r="X313" s="188"/>
      <c r="Y313" s="275" t="s">
        <v>992</v>
      </c>
    </row>
    <row r="314" spans="1:25" ht="17">
      <c r="A314" s="35" t="s">
        <v>789</v>
      </c>
      <c r="B314" s="35" t="s">
        <v>790</v>
      </c>
      <c r="C314" s="172" t="s">
        <v>795</v>
      </c>
      <c r="D314" s="172" t="s">
        <v>186</v>
      </c>
      <c r="E314" s="172" t="s">
        <v>792</v>
      </c>
      <c r="F314" s="173">
        <f t="shared" si="76"/>
        <v>1.2215911999999999E-12</v>
      </c>
      <c r="G314" s="174">
        <v>9.6339999999999996E-7</v>
      </c>
      <c r="H314" s="174"/>
      <c r="I314" s="174"/>
      <c r="J314" s="174"/>
      <c r="K314" s="174">
        <f t="shared" si="77"/>
        <v>2.05228721697521E-9</v>
      </c>
      <c r="L314" s="174"/>
      <c r="M314" s="174">
        <v>1.4711000000000002E-6</v>
      </c>
      <c r="N314" s="174">
        <f t="shared" si="71"/>
        <v>5.9523403444497306E-4</v>
      </c>
      <c r="O314" s="174">
        <f t="shared" si="72"/>
        <v>469.4274719597579</v>
      </c>
      <c r="P314" s="174">
        <f t="shared" si="73"/>
        <v>2.1302545328785658E-3</v>
      </c>
      <c r="Q314" s="174"/>
      <c r="R314" s="174"/>
      <c r="S314" s="268">
        <v>716.81</v>
      </c>
      <c r="T314" s="175"/>
      <c r="U314" s="174">
        <v>1.268E-6</v>
      </c>
      <c r="V314" s="177">
        <v>0.91</v>
      </c>
      <c r="W314" s="176"/>
      <c r="X314" s="188"/>
      <c r="Y314" s="275" t="s">
        <v>992</v>
      </c>
    </row>
    <row r="315" spans="1:25" ht="17">
      <c r="A315" s="35" t="s">
        <v>789</v>
      </c>
      <c r="B315" s="35" t="s">
        <v>790</v>
      </c>
      <c r="C315" s="172" t="s">
        <v>796</v>
      </c>
      <c r="D315" s="172" t="s">
        <v>186</v>
      </c>
      <c r="E315" s="172" t="s">
        <v>792</v>
      </c>
      <c r="F315" s="173">
        <f t="shared" si="76"/>
        <v>1.2233496E-12</v>
      </c>
      <c r="G315" s="174">
        <v>7.4640000000000007E-7</v>
      </c>
      <c r="H315" s="174"/>
      <c r="I315" s="174"/>
      <c r="J315" s="174"/>
      <c r="K315" s="174">
        <f t="shared" si="77"/>
        <v>2.0106617927042872E-9</v>
      </c>
      <c r="L315" s="174"/>
      <c r="M315" s="174">
        <v>1.3200999999999999E-6</v>
      </c>
      <c r="N315" s="174">
        <f t="shared" si="71"/>
        <v>6.0843131571850634E-4</v>
      </c>
      <c r="O315" s="174">
        <f t="shared" si="72"/>
        <v>371.22105901068113</v>
      </c>
      <c r="P315" s="174">
        <f t="shared" si="73"/>
        <v>2.693812691190095E-3</v>
      </c>
      <c r="Q315" s="174"/>
      <c r="R315" s="174"/>
      <c r="S315" s="268">
        <v>656.55</v>
      </c>
      <c r="T315" s="175"/>
      <c r="U315" s="174">
        <v>1.6389999999999999E-6</v>
      </c>
      <c r="V315" s="177">
        <v>1.17</v>
      </c>
      <c r="W315" s="176"/>
      <c r="X315" s="188"/>
      <c r="Y315" s="275" t="s">
        <v>992</v>
      </c>
    </row>
    <row r="316" spans="1:25" ht="17">
      <c r="A316" s="35" t="s">
        <v>789</v>
      </c>
      <c r="B316" s="35" t="s">
        <v>790</v>
      </c>
      <c r="C316" s="172" t="s">
        <v>797</v>
      </c>
      <c r="D316" s="172" t="s">
        <v>186</v>
      </c>
      <c r="E316" s="172" t="s">
        <v>798</v>
      </c>
      <c r="F316" s="173">
        <f t="shared" si="76"/>
        <v>1.0855057999999999E-12</v>
      </c>
      <c r="G316" s="174">
        <v>2.3701E-6</v>
      </c>
      <c r="H316" s="174"/>
      <c r="I316" s="174"/>
      <c r="J316" s="174"/>
      <c r="K316" s="174">
        <f t="shared" si="77"/>
        <v>2.5249199252822951E-10</v>
      </c>
      <c r="L316" s="174"/>
      <c r="M316" s="174">
        <v>2.2506000000000001E-6</v>
      </c>
      <c r="N316" s="174">
        <f t="shared" si="71"/>
        <v>4.2991692098062733E-3</v>
      </c>
      <c r="O316" s="174">
        <f t="shared" si="72"/>
        <v>9386.8323358215584</v>
      </c>
      <c r="P316" s="174">
        <f t="shared" si="73"/>
        <v>1.065322106781273E-4</v>
      </c>
      <c r="Q316" s="174"/>
      <c r="R316" s="174"/>
      <c r="S316" s="268">
        <v>8913.5499999999993</v>
      </c>
      <c r="T316" s="175"/>
      <c r="U316" s="174">
        <v>4.58E-7</v>
      </c>
      <c r="V316" s="177">
        <v>0.33</v>
      </c>
      <c r="W316" s="176"/>
      <c r="X316" s="188"/>
      <c r="Y316" s="275" t="s">
        <v>992</v>
      </c>
    </row>
    <row r="317" spans="1:25" ht="17">
      <c r="A317" s="35" t="s">
        <v>789</v>
      </c>
      <c r="B317" s="35" t="s">
        <v>790</v>
      </c>
      <c r="C317" s="172" t="s">
        <v>799</v>
      </c>
      <c r="D317" s="172" t="s">
        <v>186</v>
      </c>
      <c r="E317" s="172" t="s">
        <v>798</v>
      </c>
      <c r="F317" s="173">
        <f t="shared" si="76"/>
        <v>1.1147086999999999E-12</v>
      </c>
      <c r="G317" s="174">
        <v>3.3677E-6</v>
      </c>
      <c r="H317" s="174"/>
      <c r="I317" s="174"/>
      <c r="J317" s="174"/>
      <c r="K317" s="174">
        <f t="shared" si="77"/>
        <v>4.2040423364168585E-10</v>
      </c>
      <c r="L317" s="174"/>
      <c r="M317" s="174">
        <v>1.3493000000000002E-6</v>
      </c>
      <c r="N317" s="174">
        <f t="shared" si="71"/>
        <v>2.6515163521166527E-3</v>
      </c>
      <c r="O317" s="174">
        <f t="shared" si="72"/>
        <v>8010.6234202920032</v>
      </c>
      <c r="P317" s="174">
        <f t="shared" si="73"/>
        <v>1.2483422918956139E-4</v>
      </c>
      <c r="Q317" s="174"/>
      <c r="R317" s="174"/>
      <c r="S317" s="268">
        <v>3209.53</v>
      </c>
      <c r="T317" s="175"/>
      <c r="U317" s="174">
        <v>3.3099999999999999E-7</v>
      </c>
      <c r="V317" s="177">
        <v>0.24</v>
      </c>
      <c r="W317" s="176"/>
      <c r="X317" s="188"/>
      <c r="Y317" s="275" t="s">
        <v>992</v>
      </c>
    </row>
    <row r="318" spans="1:25" ht="17">
      <c r="A318" s="35" t="s">
        <v>789</v>
      </c>
      <c r="B318" s="35" t="s">
        <v>790</v>
      </c>
      <c r="C318" s="172" t="s">
        <v>800</v>
      </c>
      <c r="D318" s="172" t="s">
        <v>186</v>
      </c>
      <c r="E318" s="172" t="s">
        <v>798</v>
      </c>
      <c r="F318" s="173">
        <f t="shared" si="76"/>
        <v>7.1182519999999986E-13</v>
      </c>
      <c r="G318" s="174">
        <v>1.9827999999999999E-6</v>
      </c>
      <c r="H318" s="174"/>
      <c r="I318" s="174"/>
      <c r="J318" s="174"/>
      <c r="K318" s="174">
        <f t="shared" si="77"/>
        <v>3.0108402160101653E-10</v>
      </c>
      <c r="L318" s="174"/>
      <c r="M318" s="174">
        <v>6.0659999999999994E-7</v>
      </c>
      <c r="N318" s="174">
        <f t="shared" si="71"/>
        <v>2.3642078254929107E-3</v>
      </c>
      <c r="O318" s="174">
        <f t="shared" si="72"/>
        <v>6585.5371183646548</v>
      </c>
      <c r="P318" s="174">
        <f t="shared" si="73"/>
        <v>1.5184790276428109E-4</v>
      </c>
      <c r="Q318" s="174"/>
      <c r="R318" s="174"/>
      <c r="S318" s="268">
        <v>2014.72</v>
      </c>
      <c r="T318" s="175"/>
      <c r="U318" s="174">
        <v>3.5899999999999997E-7</v>
      </c>
      <c r="V318" s="177">
        <v>0.26</v>
      </c>
      <c r="W318" s="176"/>
      <c r="X318" s="188"/>
      <c r="Y318" s="275" t="s">
        <v>992</v>
      </c>
    </row>
    <row r="319" spans="1:25" ht="17">
      <c r="A319" s="35" t="s">
        <v>789</v>
      </c>
      <c r="B319" s="35" t="s">
        <v>790</v>
      </c>
      <c r="C319" s="172" t="s">
        <v>801</v>
      </c>
      <c r="D319" s="172" t="s">
        <v>186</v>
      </c>
      <c r="E319" s="172" t="s">
        <v>798</v>
      </c>
      <c r="F319" s="173">
        <f t="shared" si="76"/>
        <v>1.2809999999999999E-12</v>
      </c>
      <c r="G319" s="174">
        <v>4.5750000000000002E-6</v>
      </c>
      <c r="H319" s="174"/>
      <c r="I319" s="174"/>
      <c r="J319" s="174"/>
      <c r="K319" s="174">
        <f t="shared" si="77"/>
        <v>2.0468826118189099E-9</v>
      </c>
      <c r="L319" s="174"/>
      <c r="M319" s="174">
        <v>2.4789999999999999E-6</v>
      </c>
      <c r="N319" s="174">
        <f t="shared" si="71"/>
        <v>6.2582973376361427E-4</v>
      </c>
      <c r="O319" s="174">
        <f t="shared" si="72"/>
        <v>2235.1061920129087</v>
      </c>
      <c r="P319" s="174">
        <f t="shared" si="73"/>
        <v>4.4740603537025351E-4</v>
      </c>
      <c r="Q319" s="174"/>
      <c r="R319" s="174"/>
      <c r="S319" s="268">
        <v>1211.1099999999999</v>
      </c>
      <c r="T319" s="175"/>
      <c r="U319" s="174">
        <v>2.7999999999999997E-7</v>
      </c>
      <c r="V319" s="177">
        <v>0.2</v>
      </c>
      <c r="W319" s="176"/>
      <c r="X319" s="188"/>
      <c r="Y319" s="275" t="s">
        <v>992</v>
      </c>
    </row>
    <row r="320" spans="1:25" ht="17">
      <c r="A320" s="35" t="s">
        <v>789</v>
      </c>
      <c r="B320" s="35" t="s">
        <v>790</v>
      </c>
      <c r="C320" s="172" t="s">
        <v>802</v>
      </c>
      <c r="D320" s="172" t="s">
        <v>186</v>
      </c>
      <c r="E320" s="172" t="s">
        <v>798</v>
      </c>
      <c r="F320" s="173">
        <f t="shared" si="76"/>
        <v>1.0745202000000001E-12</v>
      </c>
      <c r="G320" s="174">
        <v>3.0966000000000001E-6</v>
      </c>
      <c r="H320" s="174"/>
      <c r="I320" s="174"/>
      <c r="J320" s="174"/>
      <c r="K320" s="174">
        <f t="shared" si="77"/>
        <v>2.1510954652832462E-9</v>
      </c>
      <c r="L320" s="174"/>
      <c r="M320" s="174">
        <v>1.3932000000000001E-6</v>
      </c>
      <c r="N320" s="174">
        <f t="shared" si="71"/>
        <v>4.9952232122739014E-4</v>
      </c>
      <c r="O320" s="174">
        <f t="shared" si="72"/>
        <v>1439.5455943152456</v>
      </c>
      <c r="P320" s="174">
        <f t="shared" si="73"/>
        <v>6.9466365216148236E-4</v>
      </c>
      <c r="Q320" s="174"/>
      <c r="R320" s="174"/>
      <c r="S320" s="268">
        <v>647.66999999999996</v>
      </c>
      <c r="T320" s="175"/>
      <c r="U320" s="174">
        <v>3.4700000000000002E-7</v>
      </c>
      <c r="V320" s="177">
        <v>0.25</v>
      </c>
      <c r="W320" s="176"/>
      <c r="X320" s="188"/>
      <c r="Y320" s="275" t="s">
        <v>992</v>
      </c>
    </row>
    <row r="321" spans="1:25" ht="17">
      <c r="A321" s="35" t="s">
        <v>789</v>
      </c>
      <c r="B321" s="35"/>
      <c r="C321" s="172" t="s">
        <v>803</v>
      </c>
      <c r="D321" s="172" t="s">
        <v>186</v>
      </c>
      <c r="E321" s="172" t="s">
        <v>792</v>
      </c>
      <c r="F321" s="173">
        <f t="shared" si="76"/>
        <v>1.6032E-11</v>
      </c>
      <c r="G321" s="174">
        <v>6.6800000000000004E-6</v>
      </c>
      <c r="H321" s="174"/>
      <c r="I321" s="174"/>
      <c r="J321" s="174"/>
      <c r="K321" s="174">
        <f t="shared" si="77"/>
        <v>5.9591836734693887E-10</v>
      </c>
      <c r="L321" s="174"/>
      <c r="M321" s="174">
        <v>5.8400000000000004E-7</v>
      </c>
      <c r="N321" s="174">
        <f t="shared" si="71"/>
        <v>2.6903013698630133E-2</v>
      </c>
      <c r="O321" s="174">
        <f t="shared" si="72"/>
        <v>11209.589041095889</v>
      </c>
      <c r="P321" s="174">
        <f t="shared" si="73"/>
        <v>8.9209336429182465E-5</v>
      </c>
      <c r="Q321" s="174"/>
      <c r="R321" s="174"/>
      <c r="S321" s="268">
        <v>980</v>
      </c>
      <c r="T321" s="175"/>
      <c r="U321" s="174">
        <v>2.3999999999999999E-6</v>
      </c>
      <c r="V321" s="177">
        <v>1.71</v>
      </c>
      <c r="W321" s="176"/>
      <c r="X321" s="188"/>
      <c r="Y321" s="275" t="s">
        <v>1029</v>
      </c>
    </row>
    <row r="322" spans="1:25" ht="17">
      <c r="A322" s="35" t="s">
        <v>789</v>
      </c>
      <c r="B322" s="35"/>
      <c r="C322" s="172" t="s">
        <v>804</v>
      </c>
      <c r="D322" s="172" t="s">
        <v>186</v>
      </c>
      <c r="E322" s="172" t="s">
        <v>792</v>
      </c>
      <c r="F322" s="173">
        <f t="shared" si="76"/>
        <v>5.1479999999999995E-12</v>
      </c>
      <c r="G322" s="174">
        <v>3.9600000000000002E-6</v>
      </c>
      <c r="H322" s="174"/>
      <c r="I322" s="174"/>
      <c r="J322" s="174"/>
      <c r="K322" s="174">
        <f t="shared" si="77"/>
        <v>3.4013605442176868E-10</v>
      </c>
      <c r="L322" s="174"/>
      <c r="M322" s="174">
        <v>1.9999999999999999E-7</v>
      </c>
      <c r="N322" s="174">
        <f t="shared" si="71"/>
        <v>1.513512E-2</v>
      </c>
      <c r="O322" s="174">
        <f t="shared" si="72"/>
        <v>11642.400000000001</v>
      </c>
      <c r="P322" s="174">
        <f t="shared" si="73"/>
        <v>8.5892943035800162E-5</v>
      </c>
      <c r="Q322" s="174"/>
      <c r="R322" s="174"/>
      <c r="S322" s="268">
        <v>588</v>
      </c>
      <c r="T322" s="175"/>
      <c r="U322" s="174">
        <v>1.2999999999999998E-6</v>
      </c>
      <c r="V322" s="177">
        <v>0.93</v>
      </c>
      <c r="W322" s="176"/>
      <c r="X322" s="188"/>
      <c r="Y322" s="275" t="s">
        <v>1029</v>
      </c>
    </row>
    <row r="323" spans="1:25" ht="17">
      <c r="A323" s="35" t="s">
        <v>789</v>
      </c>
      <c r="B323" s="35"/>
      <c r="C323" s="172" t="s">
        <v>805</v>
      </c>
      <c r="D323" s="172" t="s">
        <v>186</v>
      </c>
      <c r="E323" s="172" t="s">
        <v>792</v>
      </c>
      <c r="F323" s="173">
        <f t="shared" si="76"/>
        <v>1.349E-12</v>
      </c>
      <c r="G323" s="174">
        <v>7.0999999999999998E-7</v>
      </c>
      <c r="H323" s="174"/>
      <c r="I323" s="174"/>
      <c r="J323" s="174"/>
      <c r="K323" s="174">
        <f t="shared" si="77"/>
        <v>1.5548281505728315E-10</v>
      </c>
      <c r="L323" s="174"/>
      <c r="M323" s="174">
        <v>9.5000000000000004E-8</v>
      </c>
      <c r="N323" s="174">
        <f t="shared" si="71"/>
        <v>8.6762000000000002E-3</v>
      </c>
      <c r="O323" s="174">
        <f t="shared" si="72"/>
        <v>4566.4210526315783</v>
      </c>
      <c r="P323" s="174">
        <f t="shared" si="73"/>
        <v>2.1898988036237065E-4</v>
      </c>
      <c r="Q323" s="174"/>
      <c r="R323" s="174"/>
      <c r="S323" s="268">
        <v>611</v>
      </c>
      <c r="T323" s="175"/>
      <c r="U323" s="174">
        <v>1.9E-6</v>
      </c>
      <c r="V323" s="177">
        <v>1.36</v>
      </c>
      <c r="W323" s="176"/>
      <c r="X323" s="188"/>
      <c r="Y323" s="275" t="s">
        <v>1029</v>
      </c>
    </row>
    <row r="324" spans="1:25" ht="17">
      <c r="A324" s="35" t="s">
        <v>789</v>
      </c>
      <c r="B324" s="35"/>
      <c r="C324" s="172" t="s">
        <v>806</v>
      </c>
      <c r="D324" s="172" t="s">
        <v>186</v>
      </c>
      <c r="E324" s="172" t="s">
        <v>792</v>
      </c>
      <c r="F324" s="173">
        <f t="shared" si="76"/>
        <v>2.7039999999999998E-12</v>
      </c>
      <c r="G324" s="174">
        <v>1.04E-6</v>
      </c>
      <c r="H324" s="174"/>
      <c r="I324" s="174"/>
      <c r="J324" s="174"/>
      <c r="K324" s="174">
        <f t="shared" si="77"/>
        <v>7.7408637873754161E-10</v>
      </c>
      <c r="L324" s="174"/>
      <c r="M324" s="174">
        <v>4.6600000000000002E-7</v>
      </c>
      <c r="N324" s="174">
        <f t="shared" si="71"/>
        <v>3.4931502145922741E-3</v>
      </c>
      <c r="O324" s="174">
        <f t="shared" si="72"/>
        <v>1343.519313304721</v>
      </c>
      <c r="P324" s="174">
        <f t="shared" si="73"/>
        <v>7.4431382570917467E-4</v>
      </c>
      <c r="Q324" s="174"/>
      <c r="R324" s="174"/>
      <c r="S324" s="268">
        <v>602</v>
      </c>
      <c r="T324" s="175"/>
      <c r="U324" s="174">
        <v>2.5999999999999997E-6</v>
      </c>
      <c r="V324" s="177">
        <v>1.86</v>
      </c>
      <c r="W324" s="176"/>
      <c r="X324" s="188"/>
      <c r="Y324" s="275" t="s">
        <v>1029</v>
      </c>
    </row>
    <row r="325" spans="1:25" ht="17">
      <c r="A325" s="35" t="s">
        <v>789</v>
      </c>
      <c r="B325" s="35"/>
      <c r="C325" s="172" t="s">
        <v>806</v>
      </c>
      <c r="D325" s="172" t="s">
        <v>414</v>
      </c>
      <c r="E325" s="172" t="s">
        <v>792</v>
      </c>
      <c r="F325" s="173">
        <f t="shared" si="76"/>
        <v>2.08E-13</v>
      </c>
      <c r="G325" s="174">
        <v>5.2E-7</v>
      </c>
      <c r="H325" s="174"/>
      <c r="I325" s="174"/>
      <c r="J325" s="174"/>
      <c r="K325" s="174">
        <f t="shared" si="77"/>
        <v>1.5701254275940707E-9</v>
      </c>
      <c r="L325" s="174"/>
      <c r="M325" s="174">
        <v>1.3769999999999999E-6</v>
      </c>
      <c r="N325" s="174">
        <f t="shared" si="71"/>
        <v>1.3247349310094409E-4</v>
      </c>
      <c r="O325" s="174">
        <f t="shared" si="72"/>
        <v>331.18373275236019</v>
      </c>
      <c r="P325" s="174">
        <f t="shared" si="73"/>
        <v>3.0194719761424435E-3</v>
      </c>
      <c r="Q325" s="174"/>
      <c r="R325" s="174"/>
      <c r="S325" s="268">
        <v>877</v>
      </c>
      <c r="T325" s="175"/>
      <c r="U325" s="174">
        <v>3.9999999999999998E-7</v>
      </c>
      <c r="V325" s="177">
        <v>0.28999999999999998</v>
      </c>
      <c r="W325" s="176"/>
      <c r="X325" s="188"/>
      <c r="Y325" s="275" t="s">
        <v>1029</v>
      </c>
    </row>
    <row r="326" spans="1:25" ht="17">
      <c r="A326" s="35" t="s">
        <v>789</v>
      </c>
      <c r="B326" s="35"/>
      <c r="C326" s="172" t="s">
        <v>807</v>
      </c>
      <c r="D326" s="172" t="s">
        <v>186</v>
      </c>
      <c r="E326" s="172" t="s">
        <v>798</v>
      </c>
      <c r="F326" s="173">
        <f t="shared" si="76"/>
        <v>1.3749999999999999E-12</v>
      </c>
      <c r="G326" s="174">
        <v>2.7499999999999999E-6</v>
      </c>
      <c r="H326" s="174"/>
      <c r="I326" s="174"/>
      <c r="J326" s="174"/>
      <c r="K326" s="174">
        <f t="shared" si="77"/>
        <v>4.2679558011049719E-10</v>
      </c>
      <c r="L326" s="174"/>
      <c r="M326" s="174">
        <v>3.0899999999999997E-7</v>
      </c>
      <c r="N326" s="174">
        <f t="shared" si="71"/>
        <v>3.2216828478964401E-3</v>
      </c>
      <c r="O326" s="174">
        <f t="shared" si="72"/>
        <v>6443.3656957928806</v>
      </c>
      <c r="P326" s="174">
        <f t="shared" si="73"/>
        <v>1.5519839276745352E-4</v>
      </c>
      <c r="Q326" s="174"/>
      <c r="R326" s="174"/>
      <c r="S326" s="268">
        <v>724</v>
      </c>
      <c r="T326" s="175"/>
      <c r="U326" s="174">
        <v>4.9999999999999998E-7</v>
      </c>
      <c r="V326" s="177">
        <v>0.36</v>
      </c>
      <c r="W326" s="176"/>
      <c r="X326" s="188"/>
      <c r="Y326" s="275" t="s">
        <v>1029</v>
      </c>
    </row>
    <row r="327" spans="1:25" ht="17">
      <c r="A327" s="35" t="s">
        <v>789</v>
      </c>
      <c r="B327" s="35"/>
      <c r="C327" s="172" t="s">
        <v>807</v>
      </c>
      <c r="D327" s="172" t="s">
        <v>188</v>
      </c>
      <c r="E327" s="172" t="s">
        <v>798</v>
      </c>
      <c r="F327" s="173">
        <f t="shared" si="76"/>
        <v>1.3999999999999998E-13</v>
      </c>
      <c r="G327" s="174">
        <v>3.4999999999999998E-7</v>
      </c>
      <c r="H327" s="174"/>
      <c r="I327" s="174"/>
      <c r="J327" s="174"/>
      <c r="K327" s="174">
        <f t="shared" si="77"/>
        <v>4.7904191616766467E-11</v>
      </c>
      <c r="L327" s="174"/>
      <c r="M327" s="174">
        <v>8.0000000000000002E-8</v>
      </c>
      <c r="N327" s="174">
        <f t="shared" si="71"/>
        <v>2.9224999999999998E-3</v>
      </c>
      <c r="O327" s="174">
        <f t="shared" si="72"/>
        <v>7306.25</v>
      </c>
      <c r="P327" s="174">
        <f t="shared" si="73"/>
        <v>1.3686911890504704E-4</v>
      </c>
      <c r="Q327" s="174"/>
      <c r="R327" s="174"/>
      <c r="S327" s="268">
        <v>1670</v>
      </c>
      <c r="T327" s="175"/>
      <c r="U327" s="174">
        <v>3.9999999999999998E-7</v>
      </c>
      <c r="V327" s="177">
        <v>0.28999999999999998</v>
      </c>
      <c r="W327" s="176"/>
      <c r="X327" s="188"/>
      <c r="Y327" s="275" t="s">
        <v>1029</v>
      </c>
    </row>
    <row r="328" spans="1:25" ht="17">
      <c r="A328" s="35" t="s">
        <v>789</v>
      </c>
      <c r="B328" s="35"/>
      <c r="C328" s="172" t="s">
        <v>807</v>
      </c>
      <c r="D328" s="172" t="s">
        <v>680</v>
      </c>
      <c r="E328" s="172" t="s">
        <v>798</v>
      </c>
      <c r="F328" s="173"/>
      <c r="G328" s="174"/>
      <c r="H328" s="174"/>
      <c r="I328" s="174"/>
      <c r="J328" s="174"/>
      <c r="K328" s="174">
        <f t="shared" si="77"/>
        <v>7.3118279569892478E-11</v>
      </c>
      <c r="L328" s="174"/>
      <c r="M328" s="174">
        <v>3.4E-8</v>
      </c>
      <c r="N328" s="174"/>
      <c r="O328" s="174"/>
      <c r="P328" s="174"/>
      <c r="Q328" s="174"/>
      <c r="R328" s="174"/>
      <c r="S328" s="268">
        <v>465</v>
      </c>
      <c r="T328" s="175"/>
      <c r="U328" s="174"/>
      <c r="V328" s="178" t="s">
        <v>673</v>
      </c>
      <c r="W328" s="176"/>
      <c r="X328" s="188"/>
      <c r="Y328" s="275" t="s">
        <v>1029</v>
      </c>
    </row>
    <row r="329" spans="1:25" ht="17">
      <c r="A329" s="35" t="s">
        <v>789</v>
      </c>
      <c r="B329" s="35"/>
      <c r="C329" s="172" t="s">
        <v>808</v>
      </c>
      <c r="D329" s="172" t="s">
        <v>680</v>
      </c>
      <c r="E329" s="172" t="s">
        <v>798</v>
      </c>
      <c r="F329" s="173"/>
      <c r="G329" s="174"/>
      <c r="H329" s="174"/>
      <c r="I329" s="174"/>
      <c r="J329" s="174"/>
      <c r="K329" s="174">
        <f t="shared" si="77"/>
        <v>1.3333333333333331E-10</v>
      </c>
      <c r="L329" s="174"/>
      <c r="M329" s="174">
        <v>4.5999999999999995E-8</v>
      </c>
      <c r="N329" s="174"/>
      <c r="O329" s="174"/>
      <c r="P329" s="174"/>
      <c r="Q329" s="174"/>
      <c r="R329" s="174"/>
      <c r="S329" s="268">
        <v>345</v>
      </c>
      <c r="T329" s="175"/>
      <c r="U329" s="174"/>
      <c r="V329" s="178" t="s">
        <v>673</v>
      </c>
      <c r="W329" s="176"/>
      <c r="X329" s="188"/>
      <c r="Y329" s="275" t="s">
        <v>1029</v>
      </c>
    </row>
    <row r="330" spans="1:25" ht="17">
      <c r="A330" s="35" t="s">
        <v>789</v>
      </c>
      <c r="B330" s="35"/>
      <c r="C330" s="172" t="s">
        <v>808</v>
      </c>
      <c r="D330" s="172" t="s">
        <v>186</v>
      </c>
      <c r="E330" s="172" t="s">
        <v>798</v>
      </c>
      <c r="F330" s="173">
        <f t="shared" ref="F330:F364" si="78">G330*U330</f>
        <v>6.6479999999999999E-12</v>
      </c>
      <c r="G330" s="174">
        <v>1.1080000000000001E-5</v>
      </c>
      <c r="H330" s="174"/>
      <c r="I330" s="174"/>
      <c r="J330" s="174"/>
      <c r="K330" s="174">
        <f t="shared" si="77"/>
        <v>3.0080862533692722E-9</v>
      </c>
      <c r="L330" s="174"/>
      <c r="M330" s="174">
        <v>1.116E-6</v>
      </c>
      <c r="N330" s="174">
        <f>F330/K330</f>
        <v>2.2100430107526883E-3</v>
      </c>
      <c r="O330" s="174">
        <f>G330/K330</f>
        <v>3683.4050179211472</v>
      </c>
      <c r="P330" s="174">
        <f>K330/G330</f>
        <v>2.7148792900444694E-4</v>
      </c>
      <c r="Q330" s="174"/>
      <c r="R330" s="174"/>
      <c r="S330" s="268">
        <v>371</v>
      </c>
      <c r="T330" s="175"/>
      <c r="U330" s="174">
        <v>5.9999999999999997E-7</v>
      </c>
      <c r="V330" s="177">
        <v>0.43</v>
      </c>
      <c r="W330" s="176"/>
      <c r="X330" s="188"/>
      <c r="Y330" s="275" t="s">
        <v>1029</v>
      </c>
    </row>
    <row r="331" spans="1:25" ht="17">
      <c r="A331" s="35" t="s">
        <v>789</v>
      </c>
      <c r="B331" s="35" t="s">
        <v>809</v>
      </c>
      <c r="C331" s="172" t="s">
        <v>810</v>
      </c>
      <c r="D331" s="172" t="s">
        <v>186</v>
      </c>
      <c r="E331" s="172"/>
      <c r="F331" s="173">
        <f t="shared" si="78"/>
        <v>4.6304999999999997E-12</v>
      </c>
      <c r="G331" s="174">
        <v>1.8900000000000001E-6</v>
      </c>
      <c r="H331" s="174"/>
      <c r="I331" s="174"/>
      <c r="J331" s="174"/>
      <c r="K331" s="174">
        <f t="shared" si="77"/>
        <v>4.3450263108254893E-10</v>
      </c>
      <c r="L331" s="174"/>
      <c r="M331" s="174">
        <v>6.68E-7</v>
      </c>
      <c r="N331" s="174">
        <f>F331/K331</f>
        <v>1.065701256736527E-2</v>
      </c>
      <c r="O331" s="174">
        <f>G331/K331</f>
        <v>4349.8010479041923</v>
      </c>
      <c r="P331" s="174">
        <f>K331/G331</f>
        <v>2.2989557200134864E-4</v>
      </c>
      <c r="Q331" s="174"/>
      <c r="R331" s="174"/>
      <c r="S331" s="268">
        <v>1537.39</v>
      </c>
      <c r="T331" s="175"/>
      <c r="U331" s="174">
        <v>2.4499999999999998E-6</v>
      </c>
      <c r="V331" s="177">
        <v>1.75</v>
      </c>
      <c r="W331" s="176"/>
      <c r="X331" s="188"/>
      <c r="Y331" s="275" t="s">
        <v>1030</v>
      </c>
    </row>
    <row r="332" spans="1:25" ht="17">
      <c r="A332" s="35" t="s">
        <v>789</v>
      </c>
      <c r="B332" s="35" t="s">
        <v>809</v>
      </c>
      <c r="C332" s="172" t="s">
        <v>811</v>
      </c>
      <c r="D332" s="172" t="s">
        <v>186</v>
      </c>
      <c r="E332" s="172"/>
      <c r="F332" s="173">
        <f t="shared" si="78"/>
        <v>3.3000000000000001E-12</v>
      </c>
      <c r="G332" s="174">
        <v>1.1000000000000001E-6</v>
      </c>
      <c r="H332" s="174"/>
      <c r="I332" s="174"/>
      <c r="J332" s="174"/>
      <c r="K332" s="174">
        <f t="shared" si="77"/>
        <v>1.4357898224590663E-10</v>
      </c>
      <c r="L332" s="174"/>
      <c r="M332" s="174">
        <v>4.1600000000000002E-7</v>
      </c>
      <c r="N332" s="174">
        <f>F332/K332</f>
        <v>2.2983865384615384E-2</v>
      </c>
      <c r="O332" s="174">
        <f>G332/K332</f>
        <v>7661.288461538461</v>
      </c>
      <c r="P332" s="174">
        <f>K332/G332</f>
        <v>1.3052634749627874E-4</v>
      </c>
      <c r="Q332" s="174"/>
      <c r="R332" s="174"/>
      <c r="S332" s="268">
        <v>2897.36</v>
      </c>
      <c r="T332" s="175"/>
      <c r="U332" s="174">
        <v>3.0000000000000001E-6</v>
      </c>
      <c r="V332" s="177">
        <v>2.14</v>
      </c>
      <c r="W332" s="176"/>
      <c r="X332" s="188"/>
      <c r="Y332" s="275" t="s">
        <v>1030</v>
      </c>
    </row>
    <row r="333" spans="1:25" ht="17">
      <c r="A333" s="35" t="s">
        <v>789</v>
      </c>
      <c r="B333" s="35" t="s">
        <v>809</v>
      </c>
      <c r="C333" s="172" t="s">
        <v>812</v>
      </c>
      <c r="D333" s="172" t="s">
        <v>186</v>
      </c>
      <c r="E333" s="172"/>
      <c r="F333" s="173">
        <f t="shared" si="78"/>
        <v>7.3319999999999995E-13</v>
      </c>
      <c r="G333" s="174">
        <v>9.4E-7</v>
      </c>
      <c r="H333" s="174"/>
      <c r="I333" s="174"/>
      <c r="J333" s="174"/>
      <c r="K333" s="174">
        <f t="shared" si="77"/>
        <v>1.0286514911012778E-10</v>
      </c>
      <c r="L333" s="174"/>
      <c r="M333" s="174">
        <v>1.1599999999999999E-7</v>
      </c>
      <c r="N333" s="174">
        <f>F333/K333</f>
        <v>7.1277785172413795E-3</v>
      </c>
      <c r="O333" s="174">
        <f>G333/K333</f>
        <v>9138.1775862068971</v>
      </c>
      <c r="P333" s="174">
        <f>K333/G333</f>
        <v>1.094310096916253E-4</v>
      </c>
      <c r="Q333" s="174"/>
      <c r="R333" s="174"/>
      <c r="S333" s="268">
        <v>1127.69</v>
      </c>
      <c r="T333" s="175"/>
      <c r="U333" s="174">
        <v>7.7999999999999994E-7</v>
      </c>
      <c r="V333" s="177">
        <v>0.55000000000000004</v>
      </c>
      <c r="W333" s="176"/>
      <c r="X333" s="188"/>
      <c r="Y333" s="275" t="s">
        <v>1030</v>
      </c>
    </row>
    <row r="334" spans="1:25" ht="17">
      <c r="A334" s="35" t="s">
        <v>789</v>
      </c>
      <c r="B334" s="35" t="s">
        <v>813</v>
      </c>
      <c r="C334" s="172" t="s">
        <v>814</v>
      </c>
      <c r="D334" s="172" t="s">
        <v>186</v>
      </c>
      <c r="E334" s="172"/>
      <c r="F334" s="173">
        <f t="shared" si="78"/>
        <v>1.1407199999999998E-13</v>
      </c>
      <c r="G334" s="174">
        <v>2.037E-7</v>
      </c>
      <c r="H334" s="174"/>
      <c r="I334" s="174"/>
      <c r="J334" s="174"/>
      <c r="K334" s="174"/>
      <c r="L334" s="174"/>
      <c r="M334" s="174"/>
      <c r="N334" s="174"/>
      <c r="O334" s="174"/>
      <c r="P334" s="174"/>
      <c r="Q334" s="174"/>
      <c r="R334" s="174"/>
      <c r="S334" s="269" t="s">
        <v>673</v>
      </c>
      <c r="T334" s="175"/>
      <c r="U334" s="174">
        <v>5.5999999999999993E-7</v>
      </c>
      <c r="V334" s="177">
        <v>0.4</v>
      </c>
      <c r="W334" s="176"/>
      <c r="X334" s="188"/>
      <c r="Y334" s="275" t="s">
        <v>1031</v>
      </c>
    </row>
    <row r="335" spans="1:25" ht="17">
      <c r="A335" s="35" t="s">
        <v>789</v>
      </c>
      <c r="B335" s="35" t="s">
        <v>813</v>
      </c>
      <c r="C335" s="172" t="s">
        <v>815</v>
      </c>
      <c r="D335" s="172" t="s">
        <v>186</v>
      </c>
      <c r="E335" s="172"/>
      <c r="F335" s="173">
        <f t="shared" si="78"/>
        <v>7.6070400000000002E-14</v>
      </c>
      <c r="G335" s="174">
        <v>5.6600000000000004E-8</v>
      </c>
      <c r="H335" s="174"/>
      <c r="I335" s="174"/>
      <c r="J335" s="174"/>
      <c r="K335" s="174"/>
      <c r="L335" s="174"/>
      <c r="M335" s="174"/>
      <c r="N335" s="174"/>
      <c r="O335" s="174"/>
      <c r="P335" s="174"/>
      <c r="Q335" s="174"/>
      <c r="R335" s="174"/>
      <c r="S335" s="269" t="s">
        <v>673</v>
      </c>
      <c r="T335" s="175"/>
      <c r="U335" s="174">
        <v>1.344E-6</v>
      </c>
      <c r="V335" s="177">
        <v>0.96</v>
      </c>
      <c r="W335" s="176"/>
      <c r="X335" s="188"/>
      <c r="Y335" s="275" t="s">
        <v>1031</v>
      </c>
    </row>
    <row r="336" spans="1:25" ht="17">
      <c r="A336" s="35" t="s">
        <v>789</v>
      </c>
      <c r="B336" s="35" t="s">
        <v>813</v>
      </c>
      <c r="C336" s="172" t="s">
        <v>816</v>
      </c>
      <c r="D336" s="172" t="s">
        <v>186</v>
      </c>
      <c r="E336" s="172"/>
      <c r="F336" s="173">
        <f t="shared" si="78"/>
        <v>3.2202240000000005E-13</v>
      </c>
      <c r="G336" s="174">
        <v>1.797E-7</v>
      </c>
      <c r="H336" s="174"/>
      <c r="I336" s="174"/>
      <c r="J336" s="174"/>
      <c r="K336" s="174">
        <f>(1/S336)*M336</f>
        <v>3.6199095022624439E-10</v>
      </c>
      <c r="L336" s="174"/>
      <c r="M336" s="174">
        <v>1.6E-7</v>
      </c>
      <c r="N336" s="174">
        <f>F336/K336</f>
        <v>8.8958688E-4</v>
      </c>
      <c r="O336" s="174">
        <f>G336/K336</f>
        <v>496.42124999999993</v>
      </c>
      <c r="P336" s="174">
        <f>K336/G336</f>
        <v>2.0144181982540031E-3</v>
      </c>
      <c r="Q336" s="174"/>
      <c r="R336" s="174"/>
      <c r="S336" s="268">
        <v>442</v>
      </c>
      <c r="T336" s="175"/>
      <c r="U336" s="174">
        <v>1.7920000000000002E-6</v>
      </c>
      <c r="V336" s="177">
        <v>1.28</v>
      </c>
      <c r="W336" s="176"/>
      <c r="X336" s="188"/>
      <c r="Y336" s="275" t="s">
        <v>1031</v>
      </c>
    </row>
    <row r="337" spans="1:25" ht="17">
      <c r="A337" s="35" t="s">
        <v>789</v>
      </c>
      <c r="B337" s="35" t="s">
        <v>813</v>
      </c>
      <c r="C337" s="172" t="s">
        <v>817</v>
      </c>
      <c r="D337" s="172" t="s">
        <v>186</v>
      </c>
      <c r="E337" s="172"/>
      <c r="F337" s="173">
        <f t="shared" si="78"/>
        <v>1.3588960000000001E-13</v>
      </c>
      <c r="G337" s="174">
        <v>1.103E-7</v>
      </c>
      <c r="H337" s="174"/>
      <c r="I337" s="174"/>
      <c r="J337" s="174"/>
      <c r="K337" s="174">
        <f>(1/S337)*M337</f>
        <v>1.3157894736842104E-10</v>
      </c>
      <c r="L337" s="174"/>
      <c r="M337" s="174">
        <v>8.0000000000000002E-8</v>
      </c>
      <c r="N337" s="174">
        <f>F337/K337</f>
        <v>1.0327609600000003E-3</v>
      </c>
      <c r="O337" s="174">
        <f>G337/K337</f>
        <v>838.28000000000009</v>
      </c>
      <c r="P337" s="174">
        <f>K337/G337</f>
        <v>1.1929188338025479E-3</v>
      </c>
      <c r="Q337" s="174"/>
      <c r="R337" s="174"/>
      <c r="S337" s="268">
        <v>608</v>
      </c>
      <c r="T337" s="175"/>
      <c r="U337" s="174">
        <v>1.232E-6</v>
      </c>
      <c r="V337" s="177">
        <v>0.88</v>
      </c>
      <c r="W337" s="176"/>
      <c r="X337" s="188"/>
      <c r="Y337" s="275" t="s">
        <v>1031</v>
      </c>
    </row>
    <row r="338" spans="1:25" ht="17">
      <c r="A338" s="35" t="s">
        <v>789</v>
      </c>
      <c r="B338" s="35" t="s">
        <v>818</v>
      </c>
      <c r="C338" s="172" t="s">
        <v>819</v>
      </c>
      <c r="D338" s="172" t="s">
        <v>186</v>
      </c>
      <c r="E338" s="172"/>
      <c r="F338" s="173">
        <f t="shared" si="78"/>
        <v>2.2646400000000001E-13</v>
      </c>
      <c r="G338" s="174">
        <v>1.6850000000000001E-7</v>
      </c>
      <c r="H338" s="174"/>
      <c r="I338" s="174"/>
      <c r="J338" s="174"/>
      <c r="K338" s="174">
        <f>(1/S338)*M338</f>
        <v>4.2183622828784121E-10</v>
      </c>
      <c r="L338" s="174"/>
      <c r="M338" s="174">
        <v>1.7000000000000001E-7</v>
      </c>
      <c r="N338" s="174">
        <f>F338/K338</f>
        <v>5.368528941176471E-4</v>
      </c>
      <c r="O338" s="174">
        <f>G338/K338</f>
        <v>399.44411764705882</v>
      </c>
      <c r="P338" s="174">
        <f>K338/G338</f>
        <v>2.5034790996311049E-3</v>
      </c>
      <c r="Q338" s="174"/>
      <c r="R338" s="174"/>
      <c r="S338" s="268">
        <v>403</v>
      </c>
      <c r="T338" s="175"/>
      <c r="U338" s="174">
        <v>1.344E-6</v>
      </c>
      <c r="V338" s="177">
        <v>0.96</v>
      </c>
      <c r="W338" s="176"/>
      <c r="X338" s="188"/>
      <c r="Y338" s="275" t="s">
        <v>1031</v>
      </c>
    </row>
    <row r="339" spans="1:25" ht="17">
      <c r="A339" s="35" t="s">
        <v>789</v>
      </c>
      <c r="B339" s="35" t="s">
        <v>818</v>
      </c>
      <c r="C339" s="172" t="s">
        <v>820</v>
      </c>
      <c r="D339" s="172" t="s">
        <v>186</v>
      </c>
      <c r="E339" s="172"/>
      <c r="F339" s="173">
        <f t="shared" si="78"/>
        <v>7.7007000000000007E-13</v>
      </c>
      <c r="G339" s="174">
        <v>4.8250000000000004E-7</v>
      </c>
      <c r="H339" s="174"/>
      <c r="I339" s="174"/>
      <c r="J339" s="174"/>
      <c r="K339" s="174">
        <f>(1/S339)*M339</f>
        <v>3.3018867924528303E-10</v>
      </c>
      <c r="L339" s="174"/>
      <c r="M339" s="174">
        <v>2.1E-7</v>
      </c>
      <c r="N339" s="174">
        <f>F339/K339</f>
        <v>2.3322120000000002E-3</v>
      </c>
      <c r="O339" s="174">
        <f>G339/K339</f>
        <v>1461.2857142857144</v>
      </c>
      <c r="P339" s="174">
        <f>K339/G339</f>
        <v>6.8432886890214099E-4</v>
      </c>
      <c r="Q339" s="174"/>
      <c r="R339" s="174"/>
      <c r="S339" s="268">
        <v>636</v>
      </c>
      <c r="T339" s="175"/>
      <c r="U339" s="174">
        <v>1.5960000000000001E-6</v>
      </c>
      <c r="V339" s="177">
        <v>1.1399999999999999</v>
      </c>
      <c r="W339" s="176"/>
      <c r="X339" s="188"/>
      <c r="Y339" s="275" t="s">
        <v>1031</v>
      </c>
    </row>
    <row r="340" spans="1:25" ht="17">
      <c r="A340" s="35" t="s">
        <v>789</v>
      </c>
      <c r="B340" s="35" t="s">
        <v>818</v>
      </c>
      <c r="C340" s="172" t="s">
        <v>821</v>
      </c>
      <c r="D340" s="172" t="s">
        <v>186</v>
      </c>
      <c r="E340" s="172"/>
      <c r="F340" s="173">
        <f t="shared" si="78"/>
        <v>2.3885400000000002E-13</v>
      </c>
      <c r="G340" s="174">
        <v>2.5850000000000004E-7</v>
      </c>
      <c r="H340" s="174"/>
      <c r="I340" s="174"/>
      <c r="J340" s="174"/>
      <c r="K340" s="174">
        <f>(1/S340)*M340</f>
        <v>2.380952380952381E-10</v>
      </c>
      <c r="L340" s="174"/>
      <c r="M340" s="174">
        <v>1.2000000000000002E-7</v>
      </c>
      <c r="N340" s="174">
        <f>F340/K340</f>
        <v>1.0031868000000002E-3</v>
      </c>
      <c r="O340" s="174">
        <f>G340/K340</f>
        <v>1085.7000000000003</v>
      </c>
      <c r="P340" s="174">
        <f>K340/G340</f>
        <v>9.2106475085198473E-4</v>
      </c>
      <c r="Q340" s="174"/>
      <c r="R340" s="174"/>
      <c r="S340" s="268">
        <v>504</v>
      </c>
      <c r="T340" s="175"/>
      <c r="U340" s="174">
        <v>9.2399999999999996E-7</v>
      </c>
      <c r="V340" s="177">
        <v>0.66</v>
      </c>
      <c r="W340" s="176"/>
      <c r="X340" s="188"/>
      <c r="Y340" s="275" t="s">
        <v>1031</v>
      </c>
    </row>
    <row r="341" spans="1:25" ht="17">
      <c r="A341" s="35" t="s">
        <v>789</v>
      </c>
      <c r="B341" s="35" t="s">
        <v>818</v>
      </c>
      <c r="C341" s="172" t="s">
        <v>822</v>
      </c>
      <c r="D341" s="172" t="s">
        <v>186</v>
      </c>
      <c r="E341" s="172"/>
      <c r="F341" s="173">
        <f t="shared" si="78"/>
        <v>8.8950400000000006E-14</v>
      </c>
      <c r="G341" s="174">
        <v>4.1799999999999997E-8</v>
      </c>
      <c r="H341" s="174"/>
      <c r="I341" s="174"/>
      <c r="J341" s="174"/>
      <c r="K341" s="174"/>
      <c r="L341" s="174"/>
      <c r="M341" s="174"/>
      <c r="N341" s="174"/>
      <c r="O341" s="174"/>
      <c r="P341" s="174"/>
      <c r="Q341" s="174"/>
      <c r="R341" s="174"/>
      <c r="S341" s="269" t="s">
        <v>673</v>
      </c>
      <c r="T341" s="175"/>
      <c r="U341" s="174">
        <v>2.1280000000000002E-6</v>
      </c>
      <c r="V341" s="177">
        <v>1.52</v>
      </c>
      <c r="W341" s="176"/>
      <c r="X341" s="188"/>
      <c r="Y341" s="275" t="s">
        <v>1031</v>
      </c>
    </row>
    <row r="342" spans="1:25" ht="17">
      <c r="A342" s="35" t="s">
        <v>789</v>
      </c>
      <c r="B342" s="35" t="s">
        <v>823</v>
      </c>
      <c r="C342" s="172" t="s">
        <v>824</v>
      </c>
      <c r="D342" s="172" t="s">
        <v>186</v>
      </c>
      <c r="E342" s="172"/>
      <c r="F342" s="173">
        <f t="shared" si="78"/>
        <v>1.381744E-13</v>
      </c>
      <c r="G342" s="174">
        <v>9.4900000000000009E-8</v>
      </c>
      <c r="H342" s="174"/>
      <c r="I342" s="174"/>
      <c r="J342" s="174"/>
      <c r="K342" s="174">
        <f>(1/S342)*M342</f>
        <v>2.6315789473684208E-10</v>
      </c>
      <c r="L342" s="174"/>
      <c r="M342" s="174">
        <v>9.9999999999999995E-8</v>
      </c>
      <c r="N342" s="174">
        <f>F342/K342</f>
        <v>5.2506272000000002E-4</v>
      </c>
      <c r="O342" s="174">
        <f>G342/K342</f>
        <v>360.62000000000006</v>
      </c>
      <c r="P342" s="174">
        <f>K342/G342</f>
        <v>2.7730020520215178E-3</v>
      </c>
      <c r="Q342" s="174"/>
      <c r="R342" s="174"/>
      <c r="S342" s="268">
        <v>380</v>
      </c>
      <c r="T342" s="175"/>
      <c r="U342" s="174">
        <v>1.4559999999999999E-6</v>
      </c>
      <c r="V342" s="177">
        <v>1.04</v>
      </c>
      <c r="W342" s="176"/>
      <c r="X342" s="188"/>
      <c r="Y342" s="275" t="s">
        <v>1031</v>
      </c>
    </row>
    <row r="343" spans="1:25" ht="17">
      <c r="A343" s="35" t="s">
        <v>789</v>
      </c>
      <c r="B343" s="35" t="s">
        <v>823</v>
      </c>
      <c r="C343" s="172" t="s">
        <v>825</v>
      </c>
      <c r="D343" s="172" t="s">
        <v>186</v>
      </c>
      <c r="E343" s="172"/>
      <c r="F343" s="173">
        <f t="shared" si="78"/>
        <v>2.4459959999999996E-13</v>
      </c>
      <c r="G343" s="174">
        <v>1.5739999999999999E-7</v>
      </c>
      <c r="H343" s="174"/>
      <c r="I343" s="174"/>
      <c r="J343" s="174"/>
      <c r="K343" s="174">
        <f>(1/S343)*M343</f>
        <v>4.269662921348315E-10</v>
      </c>
      <c r="L343" s="174"/>
      <c r="M343" s="174">
        <v>1.9000000000000001E-7</v>
      </c>
      <c r="N343" s="174">
        <f>F343/K343</f>
        <v>5.7287801052631569E-4</v>
      </c>
      <c r="O343" s="174">
        <f>G343/K343</f>
        <v>368.64736842105259</v>
      </c>
      <c r="P343" s="174">
        <f>K343/G343</f>
        <v>2.7126193909455623E-3</v>
      </c>
      <c r="Q343" s="174"/>
      <c r="R343" s="174"/>
      <c r="S343" s="268">
        <v>445</v>
      </c>
      <c r="T343" s="175"/>
      <c r="U343" s="174">
        <v>1.5539999999999999E-6</v>
      </c>
      <c r="V343" s="177">
        <v>1.1100000000000001</v>
      </c>
      <c r="W343" s="176"/>
      <c r="X343" s="188"/>
      <c r="Y343" s="275" t="s">
        <v>1031</v>
      </c>
    </row>
    <row r="344" spans="1:25" ht="17">
      <c r="A344" s="35" t="s">
        <v>789</v>
      </c>
      <c r="B344" s="35" t="s">
        <v>823</v>
      </c>
      <c r="C344" s="172" t="s">
        <v>826</v>
      </c>
      <c r="D344" s="172" t="s">
        <v>186</v>
      </c>
      <c r="E344" s="172"/>
      <c r="F344" s="173">
        <f t="shared" si="78"/>
        <v>2.53736E-13</v>
      </c>
      <c r="G344" s="174">
        <v>1.5760000000000001E-7</v>
      </c>
      <c r="H344" s="174"/>
      <c r="I344" s="174"/>
      <c r="J344" s="174"/>
      <c r="K344" s="174">
        <f>(1/S344)*M344</f>
        <v>1.5082956259426848E-10</v>
      </c>
      <c r="L344" s="174"/>
      <c r="M344" s="174">
        <v>9.9999999999999995E-8</v>
      </c>
      <c r="N344" s="174">
        <f>F344/K344</f>
        <v>1.68226968E-3</v>
      </c>
      <c r="O344" s="174">
        <f>G344/K344</f>
        <v>1044.8880000000001</v>
      </c>
      <c r="P344" s="174">
        <f>K344/G344</f>
        <v>9.5704037179104363E-4</v>
      </c>
      <c r="Q344" s="174"/>
      <c r="R344" s="174"/>
      <c r="S344" s="268">
        <v>663</v>
      </c>
      <c r="T344" s="175"/>
      <c r="U344" s="174">
        <v>1.61E-6</v>
      </c>
      <c r="V344" s="177">
        <v>1.1499999999999999</v>
      </c>
      <c r="W344" s="176"/>
      <c r="X344" s="188"/>
      <c r="Y344" s="275" t="s">
        <v>1031</v>
      </c>
    </row>
    <row r="345" spans="1:25" ht="17">
      <c r="A345" s="35" t="s">
        <v>789</v>
      </c>
      <c r="B345" s="35" t="s">
        <v>823</v>
      </c>
      <c r="C345" s="172" t="s">
        <v>827</v>
      </c>
      <c r="D345" s="172" t="s">
        <v>186</v>
      </c>
      <c r="E345" s="172"/>
      <c r="F345" s="173">
        <f t="shared" si="78"/>
        <v>1.3087479999999997E-13</v>
      </c>
      <c r="G345" s="174">
        <v>1.087E-7</v>
      </c>
      <c r="H345" s="174"/>
      <c r="I345" s="174"/>
      <c r="J345" s="174"/>
      <c r="K345" s="174">
        <f>(1/S345)*M345</f>
        <v>3.8186157517899764E-10</v>
      </c>
      <c r="L345" s="174"/>
      <c r="M345" s="174">
        <v>1.6E-7</v>
      </c>
      <c r="N345" s="174">
        <f>F345/K345</f>
        <v>3.4272838249999987E-4</v>
      </c>
      <c r="O345" s="174">
        <f>G345/K345</f>
        <v>284.65812499999998</v>
      </c>
      <c r="P345" s="174">
        <f>K345/G345</f>
        <v>3.5129859722078899E-3</v>
      </c>
      <c r="Q345" s="174"/>
      <c r="R345" s="174"/>
      <c r="S345" s="268">
        <v>419</v>
      </c>
      <c r="T345" s="175"/>
      <c r="U345" s="174">
        <v>1.2039999999999998E-6</v>
      </c>
      <c r="V345" s="177">
        <v>0.86</v>
      </c>
      <c r="W345" s="176"/>
      <c r="X345" s="188"/>
      <c r="Y345" s="275" t="s">
        <v>1031</v>
      </c>
    </row>
    <row r="346" spans="1:25" ht="17">
      <c r="A346" s="35" t="s">
        <v>789</v>
      </c>
      <c r="B346" s="35" t="s">
        <v>828</v>
      </c>
      <c r="C346" s="172" t="s">
        <v>829</v>
      </c>
      <c r="D346" s="172" t="s">
        <v>186</v>
      </c>
      <c r="E346" s="172"/>
      <c r="F346" s="173">
        <f t="shared" si="78"/>
        <v>3.7104340000000003E-12</v>
      </c>
      <c r="G346" s="174">
        <v>2.7898000000000004E-6</v>
      </c>
      <c r="H346" s="174"/>
      <c r="I346" s="174"/>
      <c r="J346" s="174"/>
      <c r="K346" s="174"/>
      <c r="L346" s="174"/>
      <c r="M346" s="174"/>
      <c r="N346" s="174"/>
      <c r="O346" s="174"/>
      <c r="P346" s="174"/>
      <c r="Q346" s="174"/>
      <c r="R346" s="174"/>
      <c r="S346" s="269" t="s">
        <v>673</v>
      </c>
      <c r="T346" s="175"/>
      <c r="U346" s="174">
        <v>1.33E-6</v>
      </c>
      <c r="V346" s="177">
        <v>0.95</v>
      </c>
      <c r="W346" s="176"/>
      <c r="X346" s="188"/>
      <c r="Y346" s="275" t="s">
        <v>1031</v>
      </c>
    </row>
    <row r="347" spans="1:25" ht="17">
      <c r="A347" s="35" t="s">
        <v>789</v>
      </c>
      <c r="B347" s="35" t="s">
        <v>828</v>
      </c>
      <c r="C347" s="172" t="s">
        <v>830</v>
      </c>
      <c r="D347" s="172" t="s">
        <v>186</v>
      </c>
      <c r="E347" s="172"/>
      <c r="F347" s="173">
        <f t="shared" si="78"/>
        <v>1.3904799999999998E-13</v>
      </c>
      <c r="G347" s="174">
        <v>1.5279999999999999E-7</v>
      </c>
      <c r="H347" s="174"/>
      <c r="I347" s="174"/>
      <c r="J347" s="174"/>
      <c r="K347" s="174"/>
      <c r="L347" s="174"/>
      <c r="M347" s="174"/>
      <c r="N347" s="174"/>
      <c r="O347" s="174"/>
      <c r="P347" s="174"/>
      <c r="Q347" s="174"/>
      <c r="R347" s="174"/>
      <c r="S347" s="269" t="s">
        <v>673</v>
      </c>
      <c r="T347" s="175"/>
      <c r="U347" s="174">
        <v>9.0999999999999997E-7</v>
      </c>
      <c r="V347" s="177">
        <v>0.65</v>
      </c>
      <c r="W347" s="176"/>
      <c r="X347" s="188"/>
      <c r="Y347" s="275" t="s">
        <v>1031</v>
      </c>
    </row>
    <row r="348" spans="1:25" ht="17">
      <c r="A348" s="35" t="s">
        <v>789</v>
      </c>
      <c r="B348" s="35" t="s">
        <v>828</v>
      </c>
      <c r="C348" s="172" t="s">
        <v>831</v>
      </c>
      <c r="D348" s="172" t="s">
        <v>186</v>
      </c>
      <c r="E348" s="172"/>
      <c r="F348" s="173">
        <f t="shared" si="78"/>
        <v>1.2168267999999999E-12</v>
      </c>
      <c r="G348" s="174">
        <v>1.7738000000000001E-6</v>
      </c>
      <c r="H348" s="174"/>
      <c r="I348" s="174"/>
      <c r="J348" s="174"/>
      <c r="K348" s="174"/>
      <c r="L348" s="174"/>
      <c r="M348" s="174"/>
      <c r="N348" s="174"/>
      <c r="O348" s="174"/>
      <c r="P348" s="174"/>
      <c r="Q348" s="174"/>
      <c r="R348" s="174"/>
      <c r="S348" s="269" t="s">
        <v>673</v>
      </c>
      <c r="T348" s="175"/>
      <c r="U348" s="174">
        <v>6.8599999999999998E-7</v>
      </c>
      <c r="V348" s="177">
        <v>0.49</v>
      </c>
      <c r="W348" s="176"/>
      <c r="X348" s="188"/>
      <c r="Y348" s="275" t="s">
        <v>1031</v>
      </c>
    </row>
    <row r="349" spans="1:25" ht="17">
      <c r="A349" s="35" t="s">
        <v>789</v>
      </c>
      <c r="B349" s="35" t="s">
        <v>832</v>
      </c>
      <c r="C349" s="172" t="s">
        <v>833</v>
      </c>
      <c r="D349" s="172" t="s">
        <v>186</v>
      </c>
      <c r="E349" s="172"/>
      <c r="F349" s="173">
        <f t="shared" si="78"/>
        <v>1.5539999999999999E-14</v>
      </c>
      <c r="G349" s="174">
        <v>3.7E-8</v>
      </c>
      <c r="H349" s="174"/>
      <c r="I349" s="174"/>
      <c r="J349" s="174"/>
      <c r="K349" s="174"/>
      <c r="L349" s="174"/>
      <c r="M349" s="174"/>
      <c r="N349" s="174"/>
      <c r="O349" s="174"/>
      <c r="P349" s="174"/>
      <c r="Q349" s="174"/>
      <c r="R349" s="174"/>
      <c r="S349" s="269" t="s">
        <v>673</v>
      </c>
      <c r="T349" s="175"/>
      <c r="U349" s="174">
        <v>4.2E-7</v>
      </c>
      <c r="V349" s="177">
        <v>0.3</v>
      </c>
      <c r="W349" s="176"/>
      <c r="X349" s="188"/>
      <c r="Y349" s="275" t="s">
        <v>1031</v>
      </c>
    </row>
    <row r="350" spans="1:25" ht="17">
      <c r="A350" s="35" t="s">
        <v>789</v>
      </c>
      <c r="B350" s="35" t="s">
        <v>832</v>
      </c>
      <c r="C350" s="172" t="s">
        <v>834</v>
      </c>
      <c r="D350" s="172" t="s">
        <v>186</v>
      </c>
      <c r="E350" s="172"/>
      <c r="F350" s="173">
        <f t="shared" si="78"/>
        <v>4.7124000000000006E-15</v>
      </c>
      <c r="G350" s="174">
        <v>1.5300000000000001E-8</v>
      </c>
      <c r="H350" s="174"/>
      <c r="I350" s="174"/>
      <c r="J350" s="174"/>
      <c r="K350" s="174"/>
      <c r="L350" s="174"/>
      <c r="M350" s="174"/>
      <c r="N350" s="174"/>
      <c r="O350" s="174"/>
      <c r="P350" s="174"/>
      <c r="Q350" s="174"/>
      <c r="R350" s="174"/>
      <c r="S350" s="269" t="s">
        <v>673</v>
      </c>
      <c r="T350" s="175"/>
      <c r="U350" s="174">
        <v>3.0800000000000001E-7</v>
      </c>
      <c r="V350" s="177">
        <v>0.22</v>
      </c>
      <c r="W350" s="176"/>
      <c r="X350" s="188"/>
      <c r="Y350" s="275" t="s">
        <v>1031</v>
      </c>
    </row>
    <row r="351" spans="1:25" s="187" customFormat="1" ht="17">
      <c r="A351" s="35" t="s">
        <v>789</v>
      </c>
      <c r="B351" s="35" t="s">
        <v>835</v>
      </c>
      <c r="C351" s="172" t="s">
        <v>836</v>
      </c>
      <c r="D351" s="172" t="s">
        <v>186</v>
      </c>
      <c r="E351" s="172" t="s">
        <v>792</v>
      </c>
      <c r="F351" s="174">
        <f t="shared" si="78"/>
        <v>1.2737195499999999E-12</v>
      </c>
      <c r="G351" s="174">
        <v>6.5499999999999998E-7</v>
      </c>
      <c r="H351" s="174"/>
      <c r="I351" s="174"/>
      <c r="J351" s="174"/>
      <c r="K351" s="174">
        <f t="shared" ref="K351:K360" si="79">(1/S351)*M351</f>
        <v>1.3968500326284416E-9</v>
      </c>
      <c r="L351" s="174"/>
      <c r="M351" s="174">
        <v>7.9200000000000004E-6</v>
      </c>
      <c r="N351" s="174">
        <f t="shared" ref="N351:N360" si="80">F351/K351</f>
        <v>9.1185132279608563E-4</v>
      </c>
      <c r="O351" s="174">
        <f t="shared" ref="O351:O360" si="81">G351/K351</f>
        <v>468.91218434343426</v>
      </c>
      <c r="P351" s="174">
        <f t="shared" ref="P351:P360" si="82">K351/G351</f>
        <v>2.1325954696617428E-3</v>
      </c>
      <c r="Q351" s="174"/>
      <c r="R351" s="174"/>
      <c r="S351" s="268">
        <v>5669.9</v>
      </c>
      <c r="T351" s="179">
        <v>0.2</v>
      </c>
      <c r="U351" s="174">
        <f>V351*0.000001399</f>
        <v>1.9446099999999998E-6</v>
      </c>
      <c r="V351" s="177">
        <v>1.39</v>
      </c>
      <c r="W351" s="177"/>
      <c r="X351" s="188"/>
      <c r="Y351" s="37" t="s">
        <v>1032</v>
      </c>
    </row>
    <row r="352" spans="1:25" s="187" customFormat="1" ht="17">
      <c r="A352" s="35" t="s">
        <v>789</v>
      </c>
      <c r="B352" s="35" t="s">
        <v>835</v>
      </c>
      <c r="C352" s="172" t="s">
        <v>837</v>
      </c>
      <c r="D352" s="172" t="s">
        <v>186</v>
      </c>
      <c r="E352" s="172" t="s">
        <v>792</v>
      </c>
      <c r="F352" s="174">
        <f t="shared" si="78"/>
        <v>6.3248790000000016E-13</v>
      </c>
      <c r="G352" s="174">
        <v>3.3000000000000002E-7</v>
      </c>
      <c r="H352" s="174"/>
      <c r="I352" s="174"/>
      <c r="J352" s="174"/>
      <c r="K352" s="174">
        <f t="shared" si="79"/>
        <v>2.6884070641720587E-9</v>
      </c>
      <c r="L352" s="174"/>
      <c r="M352" s="174">
        <v>6.1500000000000004E-6</v>
      </c>
      <c r="N352" s="174">
        <f t="shared" si="80"/>
        <v>2.3526493008780487E-4</v>
      </c>
      <c r="O352" s="174">
        <f t="shared" si="81"/>
        <v>122.7492682926829</v>
      </c>
      <c r="P352" s="174">
        <f t="shared" si="82"/>
        <v>8.1466880732486615E-3</v>
      </c>
      <c r="Q352" s="174"/>
      <c r="R352" s="174"/>
      <c r="S352" s="268">
        <v>2287.6</v>
      </c>
      <c r="T352" s="179">
        <v>0.19</v>
      </c>
      <c r="U352" s="174">
        <f>V352*0.000001399</f>
        <v>1.9166300000000004E-6</v>
      </c>
      <c r="V352" s="177">
        <v>1.37</v>
      </c>
      <c r="W352" s="177"/>
      <c r="X352" s="188"/>
      <c r="Y352" s="37" t="s">
        <v>1032</v>
      </c>
    </row>
    <row r="353" spans="1:25" s="187" customFormat="1" ht="17">
      <c r="A353" s="35" t="s">
        <v>789</v>
      </c>
      <c r="B353" s="35" t="s">
        <v>835</v>
      </c>
      <c r="C353" s="172" t="s">
        <v>838</v>
      </c>
      <c r="D353" s="172" t="s">
        <v>186</v>
      </c>
      <c r="E353" s="172" t="s">
        <v>798</v>
      </c>
      <c r="F353" s="174">
        <f t="shared" si="78"/>
        <v>4.1242520000000005E-13</v>
      </c>
      <c r="G353" s="174">
        <v>3.3500000000000002E-7</v>
      </c>
      <c r="H353" s="174"/>
      <c r="I353" s="174"/>
      <c r="J353" s="174"/>
      <c r="K353" s="174">
        <f t="shared" si="79"/>
        <v>1.9089519406435259E-9</v>
      </c>
      <c r="L353" s="174"/>
      <c r="M353" s="174">
        <v>5.1200000000000001E-6</v>
      </c>
      <c r="N353" s="174">
        <f t="shared" si="80"/>
        <v>2.1604797439843748E-4</v>
      </c>
      <c r="O353" s="174">
        <f t="shared" si="81"/>
        <v>175.48896484374998</v>
      </c>
      <c r="P353" s="174">
        <f t="shared" si="82"/>
        <v>5.6983640019209721E-3</v>
      </c>
      <c r="Q353" s="174"/>
      <c r="R353" s="174"/>
      <c r="S353" s="268">
        <v>2682.1</v>
      </c>
      <c r="T353" s="179">
        <v>0.19</v>
      </c>
      <c r="U353" s="174">
        <f>V353*0.000001399</f>
        <v>1.2311200000000001E-6</v>
      </c>
      <c r="V353" s="177">
        <v>0.88</v>
      </c>
      <c r="W353" s="177"/>
      <c r="X353" s="188"/>
      <c r="Y353" s="37" t="s">
        <v>1032</v>
      </c>
    </row>
    <row r="354" spans="1:25" s="187" customFormat="1" ht="17">
      <c r="A354" s="35" t="s">
        <v>789</v>
      </c>
      <c r="B354" s="35" t="s">
        <v>835</v>
      </c>
      <c r="C354" s="172" t="s">
        <v>839</v>
      </c>
      <c r="D354" s="172" t="s">
        <v>186</v>
      </c>
      <c r="E354" s="172" t="s">
        <v>798</v>
      </c>
      <c r="F354" s="174">
        <f t="shared" si="78"/>
        <v>4.9759631999999998E-13</v>
      </c>
      <c r="G354" s="174">
        <v>3.1199999999999999E-7</v>
      </c>
      <c r="H354" s="174"/>
      <c r="I354" s="174"/>
      <c r="J354" s="174"/>
      <c r="K354" s="174">
        <f t="shared" si="79"/>
        <v>2.5314718896854527E-9</v>
      </c>
      <c r="L354" s="174"/>
      <c r="M354" s="174">
        <v>7.3800000000000005E-6</v>
      </c>
      <c r="N354" s="174">
        <f t="shared" si="80"/>
        <v>1.9656403139512195E-4</v>
      </c>
      <c r="O354" s="174">
        <f t="shared" si="81"/>
        <v>123.24845528455283</v>
      </c>
      <c r="P354" s="174">
        <f t="shared" si="82"/>
        <v>8.1136919541200409E-3</v>
      </c>
      <c r="Q354" s="174"/>
      <c r="R354" s="174"/>
      <c r="S354" s="268">
        <v>2915.3</v>
      </c>
      <c r="T354" s="179">
        <v>0.19</v>
      </c>
      <c r="U354" s="174">
        <f>V354*0.000001399</f>
        <v>1.5948599999999999E-6</v>
      </c>
      <c r="V354" s="177">
        <v>1.1399999999999999</v>
      </c>
      <c r="W354" s="177"/>
      <c r="X354" s="188"/>
      <c r="Y354" s="37" t="s">
        <v>1032</v>
      </c>
    </row>
    <row r="355" spans="1:25" s="187" customFormat="1">
      <c r="A355" s="35" t="s">
        <v>789</v>
      </c>
      <c r="B355" s="35" t="s">
        <v>840</v>
      </c>
      <c r="C355" s="35" t="s">
        <v>841</v>
      </c>
      <c r="D355" s="35" t="s">
        <v>186</v>
      </c>
      <c r="E355" s="35" t="s">
        <v>792</v>
      </c>
      <c r="F355" s="173">
        <f t="shared" si="78"/>
        <v>4.803504E-13</v>
      </c>
      <c r="G355" s="174">
        <v>5.2670000000000008E-7</v>
      </c>
      <c r="H355" s="174"/>
      <c r="I355" s="174"/>
      <c r="J355" s="174"/>
      <c r="K355" s="174">
        <f t="shared" si="79"/>
        <v>9.7688888888888896E-10</v>
      </c>
      <c r="L355" s="174">
        <f t="shared" ref="L355:L360" si="83">K355*T355</f>
        <v>1.8328121742755889E-10</v>
      </c>
      <c r="M355" s="174">
        <v>5.4949999999999999E-7</v>
      </c>
      <c r="N355" s="174">
        <f t="shared" si="80"/>
        <v>4.9171446769790718E-4</v>
      </c>
      <c r="O355" s="174">
        <f t="shared" si="81"/>
        <v>539.16060054595096</v>
      </c>
      <c r="P355" s="174">
        <f t="shared" si="82"/>
        <v>1.8547349323882454E-3</v>
      </c>
      <c r="Q355" s="174"/>
      <c r="R355" s="174"/>
      <c r="S355" s="270">
        <v>562.5</v>
      </c>
      <c r="T355" s="175">
        <v>0.18761726078799248</v>
      </c>
      <c r="U355" s="174">
        <v>9.1199999999999991E-7</v>
      </c>
      <c r="V355" s="180">
        <v>0.65</v>
      </c>
      <c r="W355" s="180"/>
      <c r="X355" s="188"/>
      <c r="Y355" s="37" t="s">
        <v>1033</v>
      </c>
    </row>
    <row r="356" spans="1:25" s="187" customFormat="1">
      <c r="A356" s="35" t="s">
        <v>789</v>
      </c>
      <c r="B356" s="35" t="s">
        <v>840</v>
      </c>
      <c r="C356" s="35" t="s">
        <v>842</v>
      </c>
      <c r="D356" s="35" t="s">
        <v>186</v>
      </c>
      <c r="E356" s="35" t="s">
        <v>792</v>
      </c>
      <c r="F356" s="173">
        <f t="shared" si="78"/>
        <v>4.75E-14</v>
      </c>
      <c r="G356" s="174">
        <v>1.9000000000000001E-7</v>
      </c>
      <c r="H356" s="174"/>
      <c r="I356" s="174"/>
      <c r="J356" s="174"/>
      <c r="K356" s="174">
        <f t="shared" si="79"/>
        <v>5.5842185128983306E-10</v>
      </c>
      <c r="L356" s="174">
        <f t="shared" si="83"/>
        <v>1.0418318121078974E-10</v>
      </c>
      <c r="M356" s="174">
        <v>1.8399999999999998E-7</v>
      </c>
      <c r="N356" s="174">
        <f t="shared" si="80"/>
        <v>8.5061141304347825E-5</v>
      </c>
      <c r="O356" s="174">
        <f t="shared" si="81"/>
        <v>340.24456521739131</v>
      </c>
      <c r="P356" s="174">
        <f t="shared" si="82"/>
        <v>2.9390623752096477E-3</v>
      </c>
      <c r="Q356" s="174"/>
      <c r="R356" s="174"/>
      <c r="S356" s="270">
        <v>329.5</v>
      </c>
      <c r="T356" s="175">
        <v>0.18656716417910446</v>
      </c>
      <c r="U356" s="174">
        <v>2.4999999999999999E-7</v>
      </c>
      <c r="V356" s="180">
        <v>0.18</v>
      </c>
      <c r="W356" s="180"/>
      <c r="X356" s="188"/>
      <c r="Y356" s="37" t="s">
        <v>1033</v>
      </c>
    </row>
    <row r="357" spans="1:25" s="187" customFormat="1">
      <c r="A357" s="35" t="s">
        <v>789</v>
      </c>
      <c r="B357" s="35" t="s">
        <v>840</v>
      </c>
      <c r="C357" s="35" t="s">
        <v>843</v>
      </c>
      <c r="D357" s="35" t="s">
        <v>186</v>
      </c>
      <c r="E357" s="35" t="s">
        <v>792</v>
      </c>
      <c r="F357" s="173">
        <f t="shared" si="78"/>
        <v>2.5800299999999999E-12</v>
      </c>
      <c r="G357" s="174">
        <v>1.635E-6</v>
      </c>
      <c r="H357" s="174"/>
      <c r="I357" s="174"/>
      <c r="J357" s="174"/>
      <c r="K357" s="174">
        <f t="shared" si="79"/>
        <v>2.5438596491228075E-9</v>
      </c>
      <c r="L357" s="174">
        <f t="shared" si="83"/>
        <v>4.7637821144621865E-10</v>
      </c>
      <c r="M357" s="174">
        <v>1.7690000000000001E-6</v>
      </c>
      <c r="N357" s="174">
        <f t="shared" si="80"/>
        <v>1.0142186896551723E-3</v>
      </c>
      <c r="O357" s="174">
        <f t="shared" si="81"/>
        <v>642.72413793103442</v>
      </c>
      <c r="P357" s="174">
        <f t="shared" si="82"/>
        <v>1.555877461237191E-3</v>
      </c>
      <c r="Q357" s="174"/>
      <c r="R357" s="174"/>
      <c r="S357" s="270">
        <v>695.4</v>
      </c>
      <c r="T357" s="175">
        <v>0.18726591760299627</v>
      </c>
      <c r="U357" s="174">
        <v>1.578E-6</v>
      </c>
      <c r="V357" s="180">
        <v>1.1299999999999999</v>
      </c>
      <c r="W357" s="180"/>
      <c r="X357" s="188"/>
      <c r="Y357" s="37" t="s">
        <v>1033</v>
      </c>
    </row>
    <row r="358" spans="1:25" s="187" customFormat="1">
      <c r="A358" s="35" t="s">
        <v>789</v>
      </c>
      <c r="B358" s="35" t="s">
        <v>840</v>
      </c>
      <c r="C358" s="35" t="s">
        <v>844</v>
      </c>
      <c r="D358" s="35" t="s">
        <v>186</v>
      </c>
      <c r="E358" s="35" t="s">
        <v>798</v>
      </c>
      <c r="F358" s="173">
        <f t="shared" si="78"/>
        <v>2.5250793E-12</v>
      </c>
      <c r="G358" s="174">
        <v>2.1237000000000001E-6</v>
      </c>
      <c r="H358" s="174"/>
      <c r="I358" s="174"/>
      <c r="J358" s="174"/>
      <c r="K358" s="174">
        <f t="shared" si="79"/>
        <v>2.901591043017089E-9</v>
      </c>
      <c r="L358" s="174">
        <f t="shared" si="83"/>
        <v>5.4643899115199425E-10</v>
      </c>
      <c r="M358" s="174">
        <v>2.4619999999999999E-6</v>
      </c>
      <c r="N358" s="174">
        <f t="shared" si="80"/>
        <v>8.7023955566612507E-4</v>
      </c>
      <c r="O358" s="174">
        <f t="shared" si="81"/>
        <v>731.90879366368813</v>
      </c>
      <c r="P358" s="174">
        <f t="shared" si="82"/>
        <v>1.3662904567580585E-3</v>
      </c>
      <c r="Q358" s="174"/>
      <c r="R358" s="174"/>
      <c r="S358" s="270">
        <v>848.5</v>
      </c>
      <c r="T358" s="175">
        <v>0.18832391713747648</v>
      </c>
      <c r="U358" s="174">
        <v>1.189E-6</v>
      </c>
      <c r="V358" s="180">
        <v>0.85</v>
      </c>
      <c r="W358" s="180"/>
      <c r="X358" s="188"/>
      <c r="Y358" s="37" t="s">
        <v>1033</v>
      </c>
    </row>
    <row r="359" spans="1:25" s="187" customFormat="1">
      <c r="A359" s="35" t="s">
        <v>789</v>
      </c>
      <c r="B359" s="35" t="s">
        <v>840</v>
      </c>
      <c r="C359" s="35" t="s">
        <v>845</v>
      </c>
      <c r="D359" s="35" t="s">
        <v>186</v>
      </c>
      <c r="E359" s="35" t="s">
        <v>798</v>
      </c>
      <c r="F359" s="173">
        <f t="shared" si="78"/>
        <v>7.7966399999999992E-13</v>
      </c>
      <c r="G359" s="174">
        <v>5.9200000000000001E-7</v>
      </c>
      <c r="H359" s="174"/>
      <c r="I359" s="174"/>
      <c r="J359" s="174"/>
      <c r="K359" s="174">
        <f t="shared" si="79"/>
        <v>1.0112936344969198E-9</v>
      </c>
      <c r="L359" s="174">
        <f t="shared" si="83"/>
        <v>1.8973614155664535E-10</v>
      </c>
      <c r="M359" s="174">
        <v>3.9400000000000001E-7</v>
      </c>
      <c r="N359" s="174">
        <f t="shared" si="80"/>
        <v>7.709570923857868E-4</v>
      </c>
      <c r="O359" s="174">
        <f t="shared" si="81"/>
        <v>585.38883248730974</v>
      </c>
      <c r="P359" s="174">
        <f t="shared" si="82"/>
        <v>1.7082662744880401E-3</v>
      </c>
      <c r="Q359" s="174"/>
      <c r="R359" s="174"/>
      <c r="S359" s="270">
        <v>389.6</v>
      </c>
      <c r="T359" s="175">
        <v>0.18761726078799248</v>
      </c>
      <c r="U359" s="174">
        <v>1.3169999999999998E-6</v>
      </c>
      <c r="V359" s="180">
        <v>0.94</v>
      </c>
      <c r="W359" s="180"/>
      <c r="X359" s="188"/>
      <c r="Y359" s="37" t="s">
        <v>1033</v>
      </c>
    </row>
    <row r="360" spans="1:25" s="187" customFormat="1">
      <c r="A360" s="35" t="s">
        <v>789</v>
      </c>
      <c r="B360" s="35" t="s">
        <v>840</v>
      </c>
      <c r="C360" s="35" t="s">
        <v>846</v>
      </c>
      <c r="D360" s="35" t="s">
        <v>186</v>
      </c>
      <c r="E360" s="35" t="s">
        <v>798</v>
      </c>
      <c r="F360" s="173">
        <f t="shared" si="78"/>
        <v>6.5169400000000001E-13</v>
      </c>
      <c r="G360" s="174">
        <v>6.5300000000000004E-7</v>
      </c>
      <c r="H360" s="174"/>
      <c r="I360" s="174"/>
      <c r="J360" s="174"/>
      <c r="K360" s="174">
        <f t="shared" si="79"/>
        <v>1.0507544581618654E-9</v>
      </c>
      <c r="L360" s="174">
        <f t="shared" si="83"/>
        <v>1.9751023649659124E-10</v>
      </c>
      <c r="M360" s="174">
        <v>3.8299999999999998E-7</v>
      </c>
      <c r="N360" s="174">
        <f t="shared" si="80"/>
        <v>6.2021530809399489E-4</v>
      </c>
      <c r="O360" s="174">
        <f t="shared" si="81"/>
        <v>621.45822454308109</v>
      </c>
      <c r="P360" s="174">
        <f t="shared" si="82"/>
        <v>1.609118618930881E-3</v>
      </c>
      <c r="Q360" s="174"/>
      <c r="R360" s="174"/>
      <c r="S360" s="270">
        <v>364.5</v>
      </c>
      <c r="T360" s="175">
        <v>0.18796992481203006</v>
      </c>
      <c r="U360" s="174">
        <v>9.9800000000000002E-7</v>
      </c>
      <c r="V360" s="180">
        <v>0.71</v>
      </c>
      <c r="W360" s="180"/>
      <c r="X360" s="188"/>
      <c r="Y360" s="37" t="s">
        <v>1033</v>
      </c>
    </row>
    <row r="361" spans="1:25" ht="17">
      <c r="A361" s="35" t="s">
        <v>789</v>
      </c>
      <c r="B361" s="35" t="s">
        <v>847</v>
      </c>
      <c r="C361" s="172" t="s">
        <v>933</v>
      </c>
      <c r="D361" s="172" t="s">
        <v>186</v>
      </c>
      <c r="E361" s="35"/>
      <c r="F361" s="173">
        <f t="shared" si="78"/>
        <v>7.7528383000000006E-14</v>
      </c>
      <c r="G361" s="174">
        <v>3.6699999999999998E-8</v>
      </c>
      <c r="H361" s="174">
        <v>2.7E-10</v>
      </c>
      <c r="I361" s="174"/>
      <c r="J361" s="174"/>
      <c r="K361" s="174"/>
      <c r="L361" s="174"/>
      <c r="M361" s="174"/>
      <c r="N361" s="174"/>
      <c r="O361" s="174"/>
      <c r="P361" s="174"/>
      <c r="Q361" s="177">
        <v>9.7899999999999991</v>
      </c>
      <c r="R361" s="271">
        <v>2.9000000000000001E-2</v>
      </c>
      <c r="S361" s="270"/>
      <c r="T361" s="175"/>
      <c r="U361" s="174">
        <f t="shared" ref="U361:U364" si="84">V361*0.000001399</f>
        <v>2.1124900000000003E-6</v>
      </c>
      <c r="V361" s="177">
        <v>1.51</v>
      </c>
      <c r="W361" s="180"/>
      <c r="X361" s="188">
        <f>H361/G361</f>
        <v>7.356948228882834E-3</v>
      </c>
      <c r="Y361" s="37" t="s">
        <v>1034</v>
      </c>
    </row>
    <row r="362" spans="1:25" ht="17">
      <c r="A362" s="35" t="s">
        <v>789</v>
      </c>
      <c r="B362" s="35" t="s">
        <v>847</v>
      </c>
      <c r="C362" s="172" t="s">
        <v>934</v>
      </c>
      <c r="D362" s="172" t="s">
        <v>186</v>
      </c>
      <c r="E362" s="35"/>
      <c r="F362" s="173">
        <f t="shared" si="78"/>
        <v>5.1265795399999996E-13</v>
      </c>
      <c r="G362" s="174">
        <v>4.2609999999999998E-7</v>
      </c>
      <c r="H362" s="174">
        <v>2.5000000000000002E-10</v>
      </c>
      <c r="I362" s="174"/>
      <c r="J362" s="174"/>
      <c r="K362" s="174"/>
      <c r="L362" s="174"/>
      <c r="M362" s="174"/>
      <c r="N362" s="174"/>
      <c r="O362" s="174"/>
      <c r="P362" s="174"/>
      <c r="Q362" s="177">
        <v>9.89</v>
      </c>
      <c r="R362" s="271">
        <v>2.9000000000000001E-2</v>
      </c>
      <c r="S362" s="270"/>
      <c r="T362" s="175"/>
      <c r="U362" s="174">
        <f t="shared" si="84"/>
        <v>1.20314E-6</v>
      </c>
      <c r="V362" s="177">
        <v>0.86</v>
      </c>
      <c r="W362" s="180"/>
      <c r="X362" s="188">
        <f>H362/G362</f>
        <v>5.8671673316122979E-4</v>
      </c>
      <c r="Y362" s="37" t="s">
        <v>1034</v>
      </c>
    </row>
    <row r="363" spans="1:25" ht="17">
      <c r="A363" s="35" t="s">
        <v>789</v>
      </c>
      <c r="B363" s="35" t="s">
        <v>847</v>
      </c>
      <c r="C363" s="172" t="s">
        <v>935</v>
      </c>
      <c r="D363" s="172" t="s">
        <v>186</v>
      </c>
      <c r="E363" s="35"/>
      <c r="F363" s="173">
        <f t="shared" si="78"/>
        <v>3.0879847200000008E-13</v>
      </c>
      <c r="G363" s="174">
        <v>3.2460000000000003E-7</v>
      </c>
      <c r="H363" s="174">
        <v>5.0000000000000003E-10</v>
      </c>
      <c r="I363" s="174"/>
      <c r="J363" s="174"/>
      <c r="K363" s="174"/>
      <c r="L363" s="174"/>
      <c r="M363" s="174"/>
      <c r="N363" s="174"/>
      <c r="O363" s="174"/>
      <c r="P363" s="174"/>
      <c r="Q363" s="177">
        <v>9.68</v>
      </c>
      <c r="R363" s="271">
        <v>2.9000000000000001E-2</v>
      </c>
      <c r="S363" s="270"/>
      <c r="T363" s="175"/>
      <c r="U363" s="174">
        <f t="shared" si="84"/>
        <v>9.5132000000000013E-7</v>
      </c>
      <c r="V363" s="177">
        <v>0.68</v>
      </c>
      <c r="W363" s="180"/>
      <c r="X363" s="188">
        <f>H363/G363</f>
        <v>1.5403573629081946E-3</v>
      </c>
      <c r="Y363" s="37" t="s">
        <v>1034</v>
      </c>
    </row>
    <row r="364" spans="1:25" ht="17">
      <c r="A364" s="35" t="s">
        <v>789</v>
      </c>
      <c r="B364" s="35" t="s">
        <v>847</v>
      </c>
      <c r="C364" s="172" t="s">
        <v>936</v>
      </c>
      <c r="D364" s="172" t="s">
        <v>186</v>
      </c>
      <c r="E364" s="35"/>
      <c r="F364" s="173">
        <f t="shared" si="78"/>
        <v>5.110714880000001E-13</v>
      </c>
      <c r="G364" s="174">
        <v>1.1416E-6</v>
      </c>
      <c r="H364" s="174">
        <v>8.5000000000000006E-10</v>
      </c>
      <c r="I364" s="174"/>
      <c r="J364" s="174"/>
      <c r="K364" s="174"/>
      <c r="L364" s="174"/>
      <c r="M364" s="174"/>
      <c r="N364" s="174"/>
      <c r="O364" s="174"/>
      <c r="P364" s="174"/>
      <c r="Q364" s="177">
        <v>9.9</v>
      </c>
      <c r="R364" s="271">
        <v>2.9000000000000001E-2</v>
      </c>
      <c r="S364" s="270"/>
      <c r="T364" s="175"/>
      <c r="U364" s="174">
        <f t="shared" si="84"/>
        <v>4.4768000000000005E-7</v>
      </c>
      <c r="V364" s="177">
        <v>0.32</v>
      </c>
      <c r="W364" s="180"/>
      <c r="X364" s="188">
        <f>H364/G364</f>
        <v>7.4456902592852142E-4</v>
      </c>
      <c r="Y364" s="37" t="s">
        <v>1034</v>
      </c>
    </row>
    <row r="365" spans="1:25" ht="17">
      <c r="A365" s="7" t="s">
        <v>848</v>
      </c>
      <c r="B365" s="7" t="s">
        <v>849</v>
      </c>
      <c r="C365" s="142" t="s">
        <v>850</v>
      </c>
      <c r="D365" s="142" t="s">
        <v>186</v>
      </c>
      <c r="F365" s="171">
        <v>1.280431168831169E-12</v>
      </c>
      <c r="G365" s="10">
        <v>1.839E-7</v>
      </c>
      <c r="K365" s="10">
        <f t="shared" ref="K365:K375" si="85">(1/S365)*M365</f>
        <v>4.1844155844155846E-10</v>
      </c>
      <c r="M365" s="10">
        <v>1.6110000000000001E-7</v>
      </c>
      <c r="N365" s="10">
        <f t="shared" ref="N365:N375" si="86">F365/K365</f>
        <v>3.0600000000000002E-3</v>
      </c>
      <c r="O365" s="10">
        <f t="shared" ref="O365:O375" si="87">G365/K365</f>
        <v>439.48789571694596</v>
      </c>
      <c r="P365" s="10">
        <f t="shared" ref="P365:P375" si="88">K365/G365</f>
        <v>2.2753755217050486E-3</v>
      </c>
      <c r="S365" s="263">
        <v>385</v>
      </c>
      <c r="U365" s="10">
        <f t="shared" ref="U365:U375" si="89">F365/G365</f>
        <v>6.9626490964174494E-6</v>
      </c>
      <c r="V365" s="183">
        <v>5.01</v>
      </c>
      <c r="X365" s="181"/>
      <c r="Y365" s="13" t="s">
        <v>1035</v>
      </c>
    </row>
    <row r="366" spans="1:25" ht="17">
      <c r="A366" s="7" t="s">
        <v>848</v>
      </c>
      <c r="B366" s="7" t="s">
        <v>849</v>
      </c>
      <c r="C366" s="142" t="s">
        <v>851</v>
      </c>
      <c r="D366" s="142" t="s">
        <v>186</v>
      </c>
      <c r="F366" s="171">
        <v>4.190557184750733E-13</v>
      </c>
      <c r="G366" s="10">
        <v>1.041E-7</v>
      </c>
      <c r="K366" s="10">
        <f t="shared" si="85"/>
        <v>3.5513196480938415E-10</v>
      </c>
      <c r="M366" s="10">
        <v>1.2109999999999999E-7</v>
      </c>
      <c r="N366" s="10">
        <f t="shared" si="86"/>
        <v>1.1800000000000001E-3</v>
      </c>
      <c r="O366" s="10">
        <f t="shared" si="87"/>
        <v>293.13047068538401</v>
      </c>
      <c r="P366" s="10">
        <f t="shared" si="88"/>
        <v>3.4114501902918746E-3</v>
      </c>
      <c r="S366" s="263">
        <v>341</v>
      </c>
      <c r="U366" s="10">
        <f t="shared" si="89"/>
        <v>4.0255112245444125E-6</v>
      </c>
      <c r="V366" s="183">
        <v>2.89</v>
      </c>
      <c r="X366" s="181"/>
      <c r="Y366" s="13" t="s">
        <v>1035</v>
      </c>
    </row>
    <row r="367" spans="1:25" ht="17">
      <c r="A367" s="7" t="s">
        <v>848</v>
      </c>
      <c r="B367" s="7" t="s">
        <v>849</v>
      </c>
      <c r="C367" s="142" t="s">
        <v>852</v>
      </c>
      <c r="D367" s="142" t="s">
        <v>186</v>
      </c>
      <c r="F367" s="171">
        <v>2.6620467836257304E-13</v>
      </c>
      <c r="G367" s="10">
        <v>4.8200000000000001E-8</v>
      </c>
      <c r="K367" s="10">
        <f t="shared" si="85"/>
        <v>2.7163742690058478E-10</v>
      </c>
      <c r="M367" s="10">
        <v>9.2899999999999991E-8</v>
      </c>
      <c r="N367" s="10">
        <f t="shared" si="86"/>
        <v>9.7999999999999975E-4</v>
      </c>
      <c r="O367" s="10">
        <f t="shared" si="87"/>
        <v>177.44241119483317</v>
      </c>
      <c r="P367" s="10">
        <f t="shared" si="88"/>
        <v>5.6356312634976095E-3</v>
      </c>
      <c r="S367" s="263">
        <v>342</v>
      </c>
      <c r="U367" s="10">
        <f t="shared" si="89"/>
        <v>5.5229186382276564E-6</v>
      </c>
      <c r="V367" s="183">
        <v>3.99</v>
      </c>
      <c r="X367" s="181"/>
      <c r="Y367" s="13" t="s">
        <v>1035</v>
      </c>
    </row>
    <row r="368" spans="1:25" ht="17">
      <c r="A368" s="7" t="s">
        <v>848</v>
      </c>
      <c r="B368" s="7" t="s">
        <v>849</v>
      </c>
      <c r="C368" s="142" t="s">
        <v>853</v>
      </c>
      <c r="D368" s="142" t="s">
        <v>186</v>
      </c>
      <c r="F368" s="171">
        <v>1.6693607038123166E-12</v>
      </c>
      <c r="G368" s="10">
        <v>2.181E-7</v>
      </c>
      <c r="K368" s="10">
        <f t="shared" si="85"/>
        <v>1.3683284457478004E-9</v>
      </c>
      <c r="M368" s="10">
        <v>4.6659999999999996E-7</v>
      </c>
      <c r="N368" s="10">
        <f t="shared" si="86"/>
        <v>1.2200000000000002E-3</v>
      </c>
      <c r="O368" s="10">
        <f t="shared" si="87"/>
        <v>159.39155593656238</v>
      </c>
      <c r="P368" s="10">
        <f t="shared" si="88"/>
        <v>6.2738580731215056E-3</v>
      </c>
      <c r="S368" s="263">
        <v>341</v>
      </c>
      <c r="U368" s="10">
        <f t="shared" si="89"/>
        <v>7.6541068492082378E-6</v>
      </c>
      <c r="V368" s="183">
        <v>5.5</v>
      </c>
      <c r="X368" s="181"/>
      <c r="Y368" s="13" t="s">
        <v>1035</v>
      </c>
    </row>
    <row r="369" spans="1:25" ht="17">
      <c r="A369" s="7" t="s">
        <v>848</v>
      </c>
      <c r="B369" s="7" t="s">
        <v>849</v>
      </c>
      <c r="C369" s="142" t="s">
        <v>854</v>
      </c>
      <c r="D369" s="142" t="s">
        <v>186</v>
      </c>
      <c r="F369" s="171">
        <v>2.3858412698412708E-13</v>
      </c>
      <c r="G369" s="10">
        <v>1.9809999999999998E-7</v>
      </c>
      <c r="K369" s="10">
        <f t="shared" si="85"/>
        <v>2.2507936507936509E-10</v>
      </c>
      <c r="M369" s="10">
        <v>7.0900000000000006E-8</v>
      </c>
      <c r="N369" s="10">
        <f t="shared" si="86"/>
        <v>1.0600000000000004E-3</v>
      </c>
      <c r="O369" s="10">
        <f t="shared" si="87"/>
        <v>880.13399153737646</v>
      </c>
      <c r="P369" s="10">
        <f t="shared" si="88"/>
        <v>1.1361906364430344E-3</v>
      </c>
      <c r="S369" s="263">
        <v>315</v>
      </c>
      <c r="U369" s="10">
        <f t="shared" si="89"/>
        <v>1.2043620746296169E-6</v>
      </c>
      <c r="V369" s="183">
        <v>0.87</v>
      </c>
      <c r="X369" s="181"/>
      <c r="Y369" s="13" t="s">
        <v>1035</v>
      </c>
    </row>
    <row r="370" spans="1:25" ht="17">
      <c r="A370" s="7" t="s">
        <v>848</v>
      </c>
      <c r="B370" s="7" t="s">
        <v>849</v>
      </c>
      <c r="C370" s="142" t="s">
        <v>855</v>
      </c>
      <c r="D370" s="142" t="s">
        <v>186</v>
      </c>
      <c r="F370" s="171">
        <v>4.3349382716049377E-13</v>
      </c>
      <c r="G370" s="10">
        <v>6.0000000000000008E-8</v>
      </c>
      <c r="K370" s="10">
        <f t="shared" si="85"/>
        <v>1.1876543209876541E-10</v>
      </c>
      <c r="M370" s="10">
        <v>4.8099999999999994E-8</v>
      </c>
      <c r="N370" s="10">
        <f t="shared" si="86"/>
        <v>3.65E-3</v>
      </c>
      <c r="O370" s="10">
        <f t="shared" si="87"/>
        <v>505.19750519750534</v>
      </c>
      <c r="P370" s="10">
        <f t="shared" si="88"/>
        <v>1.9794238683127565E-3</v>
      </c>
      <c r="S370" s="263">
        <v>405</v>
      </c>
      <c r="U370" s="10">
        <f t="shared" si="89"/>
        <v>7.2248971193415621E-6</v>
      </c>
      <c r="V370" s="183">
        <v>4.99</v>
      </c>
      <c r="X370" s="181"/>
      <c r="Y370" s="13" t="s">
        <v>1035</v>
      </c>
    </row>
    <row r="371" spans="1:25" ht="17">
      <c r="A371" s="7" t="s">
        <v>848</v>
      </c>
      <c r="B371" s="7" t="s">
        <v>849</v>
      </c>
      <c r="C371" s="142" t="s">
        <v>856</v>
      </c>
      <c r="D371" s="142" t="s">
        <v>186</v>
      </c>
      <c r="F371" s="171">
        <v>1.7446153846153847E-13</v>
      </c>
      <c r="G371" s="10">
        <v>4.7699999999999997E-8</v>
      </c>
      <c r="K371" s="10">
        <f t="shared" si="85"/>
        <v>3.5897435897435898E-11</v>
      </c>
      <c r="M371" s="10">
        <v>1.6799999999999998E-8</v>
      </c>
      <c r="N371" s="10">
        <f t="shared" si="86"/>
        <v>4.8599999999999997E-3</v>
      </c>
      <c r="O371" s="10">
        <f t="shared" si="87"/>
        <v>1328.7857142857142</v>
      </c>
      <c r="P371" s="10">
        <f t="shared" si="88"/>
        <v>7.5256679030263939E-4</v>
      </c>
      <c r="S371" s="263">
        <v>468</v>
      </c>
      <c r="U371" s="10">
        <f t="shared" si="89"/>
        <v>3.6574746008708277E-6</v>
      </c>
      <c r="V371" s="183">
        <v>2.63</v>
      </c>
      <c r="X371" s="181"/>
      <c r="Y371" s="13" t="s">
        <v>1035</v>
      </c>
    </row>
    <row r="372" spans="1:25" ht="17">
      <c r="A372" s="7" t="s">
        <v>848</v>
      </c>
      <c r="B372" s="7" t="s">
        <v>857</v>
      </c>
      <c r="C372" s="142" t="s">
        <v>858</v>
      </c>
      <c r="D372" s="142" t="s">
        <v>186</v>
      </c>
      <c r="F372" s="171">
        <v>5.7922549019607845E-13</v>
      </c>
      <c r="G372" s="10">
        <v>7.7000000000000001E-8</v>
      </c>
      <c r="K372" s="10">
        <f t="shared" si="85"/>
        <v>4.0196078431372549E-11</v>
      </c>
      <c r="M372" s="10">
        <v>2.4599999999999999E-8</v>
      </c>
      <c r="N372" s="10">
        <f t="shared" si="86"/>
        <v>1.4410000000000001E-2</v>
      </c>
      <c r="O372" s="10">
        <f t="shared" si="87"/>
        <v>1915.6097560975611</v>
      </c>
      <c r="P372" s="10">
        <f t="shared" si="88"/>
        <v>5.2202699261522795E-4</v>
      </c>
      <c r="S372" s="263">
        <v>612</v>
      </c>
      <c r="U372" s="10">
        <f t="shared" si="89"/>
        <v>7.5224089635854342E-6</v>
      </c>
      <c r="V372" s="183">
        <v>5.41</v>
      </c>
      <c r="X372" s="181"/>
      <c r="Y372" s="13" t="s">
        <v>1035</v>
      </c>
    </row>
    <row r="373" spans="1:25" ht="17">
      <c r="A373" s="7" t="s">
        <v>848</v>
      </c>
      <c r="B373" s="7" t="s">
        <v>857</v>
      </c>
      <c r="C373" s="142" t="s">
        <v>859</v>
      </c>
      <c r="D373" s="142" t="s">
        <v>186</v>
      </c>
      <c r="F373" s="171">
        <v>5.6782987551867228E-13</v>
      </c>
      <c r="G373" s="10">
        <v>2.57E-6</v>
      </c>
      <c r="K373" s="10">
        <f t="shared" si="85"/>
        <v>1.1659751037344399E-10</v>
      </c>
      <c r="M373" s="10">
        <v>5.62E-8</v>
      </c>
      <c r="N373" s="10">
        <f t="shared" si="86"/>
        <v>4.8700000000000002E-3</v>
      </c>
      <c r="O373" s="10">
        <f t="shared" si="87"/>
        <v>22041.637010676157</v>
      </c>
      <c r="P373" s="10">
        <f t="shared" si="88"/>
        <v>4.5368681079161083E-5</v>
      </c>
      <c r="S373" s="263">
        <v>482</v>
      </c>
      <c r="U373" s="10">
        <f t="shared" si="89"/>
        <v>2.209454768555145E-7</v>
      </c>
      <c r="V373" s="183">
        <v>0.16</v>
      </c>
      <c r="X373" s="181"/>
      <c r="Y373" s="13" t="s">
        <v>1035</v>
      </c>
    </row>
    <row r="374" spans="1:25" ht="17">
      <c r="A374" s="7" t="s">
        <v>848</v>
      </c>
      <c r="B374" s="7" t="s">
        <v>857</v>
      </c>
      <c r="C374" s="142" t="s">
        <v>860</v>
      </c>
      <c r="D374" s="142" t="s">
        <v>186</v>
      </c>
      <c r="F374" s="171">
        <v>2.8805970149253735E-12</v>
      </c>
      <c r="G374" s="10">
        <v>3.6549999999999998E-7</v>
      </c>
      <c r="K374" s="10">
        <f t="shared" si="85"/>
        <v>3.6007462686567165E-10</v>
      </c>
      <c r="M374" s="10">
        <v>1.9300000000000002E-7</v>
      </c>
      <c r="N374" s="10">
        <f t="shared" si="86"/>
        <v>8.0000000000000002E-3</v>
      </c>
      <c r="O374" s="10">
        <f t="shared" si="87"/>
        <v>1015.0673575129533</v>
      </c>
      <c r="P374" s="10">
        <f t="shared" si="88"/>
        <v>9.8515629785409496E-4</v>
      </c>
      <c r="S374" s="263">
        <v>536</v>
      </c>
      <c r="U374" s="10">
        <f t="shared" si="89"/>
        <v>7.8812503828327596E-6</v>
      </c>
      <c r="V374" s="183">
        <v>5.67</v>
      </c>
      <c r="X374" s="181"/>
      <c r="Y374" s="13" t="s">
        <v>1035</v>
      </c>
    </row>
    <row r="375" spans="1:25" ht="17">
      <c r="A375" s="7" t="s">
        <v>848</v>
      </c>
      <c r="B375" s="7" t="s">
        <v>857</v>
      </c>
      <c r="C375" s="142" t="s">
        <v>861</v>
      </c>
      <c r="D375" s="142" t="s">
        <v>862</v>
      </c>
      <c r="F375" s="171">
        <v>1.7437499999999998E-14</v>
      </c>
      <c r="G375" s="10">
        <v>2.92E-8</v>
      </c>
      <c r="K375" s="10">
        <f t="shared" si="85"/>
        <v>1.9375E-10</v>
      </c>
      <c r="M375" s="10">
        <v>6.1999999999999999E-8</v>
      </c>
      <c r="N375" s="10">
        <f t="shared" si="86"/>
        <v>8.9999999999999992E-5</v>
      </c>
      <c r="O375" s="10">
        <f t="shared" si="87"/>
        <v>150.70967741935485</v>
      </c>
      <c r="P375" s="10">
        <f t="shared" si="88"/>
        <v>6.6352739726027402E-3</v>
      </c>
      <c r="S375" s="263">
        <v>320</v>
      </c>
      <c r="U375" s="10">
        <f t="shared" si="89"/>
        <v>5.971746575342465E-7</v>
      </c>
      <c r="V375" s="183">
        <v>0.41</v>
      </c>
      <c r="X375" s="181"/>
      <c r="Y375" s="13" t="s">
        <v>1035</v>
      </c>
    </row>
    <row r="378" spans="1:25" ht="17">
      <c r="A378" s="11" t="s">
        <v>394</v>
      </c>
      <c r="F378" s="7"/>
      <c r="G378" s="9"/>
      <c r="H378" s="7"/>
      <c r="I378" s="7"/>
      <c r="J378" s="7"/>
      <c r="K378" s="9"/>
      <c r="L378" s="9"/>
      <c r="M378" s="9"/>
      <c r="N378" s="9"/>
      <c r="O378" s="9"/>
      <c r="P378" s="9"/>
      <c r="Q378" s="9"/>
      <c r="R378" s="272"/>
      <c r="S378" s="272"/>
      <c r="T378" s="272"/>
      <c r="U378" s="272"/>
      <c r="V378" s="272"/>
      <c r="W378" s="248"/>
      <c r="X378" s="248"/>
      <c r="Y378" s="276"/>
    </row>
    <row r="379" spans="1:25">
      <c r="A379" s="141">
        <v>1</v>
      </c>
      <c r="B379" s="277" t="s">
        <v>1073</v>
      </c>
      <c r="F379" s="7"/>
      <c r="G379" s="9"/>
      <c r="H379" s="7"/>
      <c r="I379" s="7"/>
      <c r="J379" s="7"/>
      <c r="K379" s="9"/>
      <c r="L379" s="9"/>
      <c r="M379" s="9"/>
      <c r="N379" s="9"/>
      <c r="O379" s="9"/>
      <c r="P379" s="9"/>
      <c r="Q379" s="9"/>
      <c r="R379" s="272"/>
      <c r="S379" s="272"/>
      <c r="T379" s="272"/>
      <c r="U379" s="272"/>
      <c r="V379" s="272"/>
      <c r="W379" s="248"/>
      <c r="X379" s="248"/>
      <c r="Y379" s="276"/>
    </row>
    <row r="380" spans="1:25">
      <c r="A380" s="141">
        <v>2</v>
      </c>
      <c r="B380" s="277" t="s">
        <v>1074</v>
      </c>
      <c r="F380" s="7"/>
      <c r="G380" s="9"/>
      <c r="H380" s="7"/>
      <c r="I380" s="7"/>
      <c r="J380" s="7"/>
      <c r="K380" s="9"/>
      <c r="L380" s="9"/>
      <c r="M380" s="9"/>
      <c r="N380" s="9"/>
      <c r="O380" s="9"/>
      <c r="P380" s="9"/>
      <c r="Q380" s="9"/>
      <c r="R380" s="272"/>
      <c r="S380" s="272"/>
      <c r="T380" s="272"/>
      <c r="U380" s="272"/>
      <c r="V380" s="272"/>
      <c r="W380" s="248"/>
      <c r="X380" s="248"/>
      <c r="Y380" s="276"/>
    </row>
    <row r="381" spans="1:25">
      <c r="A381" s="141">
        <v>3</v>
      </c>
      <c r="B381" s="277" t="s">
        <v>1075</v>
      </c>
      <c r="F381" s="7"/>
      <c r="G381" s="9"/>
      <c r="H381" s="7"/>
      <c r="I381" s="7"/>
      <c r="J381" s="7"/>
      <c r="K381" s="9"/>
      <c r="L381" s="9"/>
      <c r="M381" s="9"/>
      <c r="N381" s="9"/>
      <c r="O381" s="9"/>
      <c r="P381" s="9"/>
      <c r="Q381" s="9"/>
      <c r="R381" s="272"/>
      <c r="S381" s="272"/>
      <c r="T381" s="272"/>
      <c r="U381" s="272"/>
      <c r="V381" s="272"/>
      <c r="W381" s="248"/>
      <c r="X381" s="248"/>
      <c r="Y381" s="276"/>
    </row>
    <row r="382" spans="1:25">
      <c r="A382" s="141">
        <v>4</v>
      </c>
      <c r="B382" s="277" t="s">
        <v>1076</v>
      </c>
    </row>
    <row r="383" spans="1:25">
      <c r="A383" s="141">
        <v>5</v>
      </c>
      <c r="B383" s="277" t="s">
        <v>1077</v>
      </c>
    </row>
    <row r="384" spans="1:25">
      <c r="A384" s="141">
        <v>6</v>
      </c>
      <c r="B384" s="277" t="s">
        <v>1110</v>
      </c>
    </row>
    <row r="385" spans="1:2">
      <c r="A385" s="141">
        <v>7</v>
      </c>
      <c r="B385" s="7" t="s">
        <v>1078</v>
      </c>
    </row>
    <row r="386" spans="1:2">
      <c r="A386" s="141">
        <v>8</v>
      </c>
      <c r="B386" s="277" t="s">
        <v>1079</v>
      </c>
    </row>
    <row r="387" spans="1:2">
      <c r="A387" s="141">
        <v>9</v>
      </c>
      <c r="B387" s="277" t="s">
        <v>1111</v>
      </c>
    </row>
    <row r="388" spans="1:2">
      <c r="A388" s="141">
        <v>10</v>
      </c>
      <c r="B388" s="277" t="s">
        <v>1080</v>
      </c>
    </row>
    <row r="389" spans="1:2">
      <c r="A389" s="141">
        <v>11</v>
      </c>
      <c r="B389" s="277" t="s">
        <v>395</v>
      </c>
    </row>
    <row r="390" spans="1:2">
      <c r="A390" s="141">
        <v>12</v>
      </c>
      <c r="B390" s="7" t="s">
        <v>1081</v>
      </c>
    </row>
    <row r="391" spans="1:2">
      <c r="A391" s="141">
        <v>13</v>
      </c>
      <c r="B391" s="7" t="s">
        <v>1082</v>
      </c>
    </row>
    <row r="392" spans="1:2">
      <c r="A392" s="141">
        <v>14</v>
      </c>
      <c r="B392" s="277" t="s">
        <v>1083</v>
      </c>
    </row>
    <row r="393" spans="1:2">
      <c r="A393" s="141">
        <v>15</v>
      </c>
      <c r="B393" s="277" t="s">
        <v>1084</v>
      </c>
    </row>
    <row r="394" spans="1:2">
      <c r="A394" s="141">
        <v>16</v>
      </c>
      <c r="B394" s="277" t="s">
        <v>1085</v>
      </c>
    </row>
    <row r="395" spans="1:2">
      <c r="A395" s="141">
        <v>17</v>
      </c>
      <c r="B395" s="277" t="s">
        <v>1086</v>
      </c>
    </row>
    <row r="396" spans="1:2">
      <c r="A396" s="141">
        <v>18</v>
      </c>
      <c r="B396" s="277" t="s">
        <v>1112</v>
      </c>
    </row>
    <row r="397" spans="1:2">
      <c r="A397" s="141">
        <v>19</v>
      </c>
      <c r="B397" s="7" t="s">
        <v>1040</v>
      </c>
    </row>
    <row r="398" spans="1:2">
      <c r="A398" s="141">
        <v>20</v>
      </c>
      <c r="B398" s="7" t="s">
        <v>1087</v>
      </c>
    </row>
    <row r="399" spans="1:2">
      <c r="A399" s="141">
        <v>21</v>
      </c>
      <c r="B399" s="277" t="s">
        <v>1088</v>
      </c>
    </row>
    <row r="400" spans="1:2">
      <c r="A400" s="141">
        <v>22</v>
      </c>
      <c r="B400" s="277" t="s">
        <v>1089</v>
      </c>
    </row>
    <row r="401" spans="1:2">
      <c r="A401" s="141">
        <v>23</v>
      </c>
      <c r="B401" s="277" t="s">
        <v>1090</v>
      </c>
    </row>
    <row r="402" spans="1:2">
      <c r="A402" s="141">
        <v>24</v>
      </c>
      <c r="B402" s="277" t="s">
        <v>1091</v>
      </c>
    </row>
    <row r="403" spans="1:2">
      <c r="A403" s="141">
        <v>25</v>
      </c>
      <c r="B403" s="277" t="s">
        <v>1092</v>
      </c>
    </row>
    <row r="404" spans="1:2">
      <c r="A404" s="141">
        <v>26</v>
      </c>
      <c r="B404" s="277" t="s">
        <v>1093</v>
      </c>
    </row>
    <row r="405" spans="1:2">
      <c r="A405" s="141">
        <v>27</v>
      </c>
      <c r="B405" s="277" t="s">
        <v>1094</v>
      </c>
    </row>
    <row r="406" spans="1:2">
      <c r="A406" s="141">
        <v>28</v>
      </c>
      <c r="B406" s="277" t="s">
        <v>1095</v>
      </c>
    </row>
    <row r="407" spans="1:2">
      <c r="A407" s="141">
        <v>29</v>
      </c>
      <c r="B407" s="277" t="s">
        <v>1096</v>
      </c>
    </row>
    <row r="408" spans="1:2">
      <c r="A408" s="141">
        <v>30</v>
      </c>
      <c r="B408" s="7" t="s">
        <v>1097</v>
      </c>
    </row>
    <row r="409" spans="1:2">
      <c r="A409" s="141">
        <v>31</v>
      </c>
      <c r="B409" s="7" t="s">
        <v>1098</v>
      </c>
    </row>
    <row r="410" spans="1:2">
      <c r="A410" s="141">
        <v>32</v>
      </c>
      <c r="B410" s="277" t="s">
        <v>1099</v>
      </c>
    </row>
    <row r="411" spans="1:2">
      <c r="A411" s="141">
        <v>33</v>
      </c>
      <c r="B411" s="277" t="s">
        <v>1100</v>
      </c>
    </row>
    <row r="412" spans="1:2">
      <c r="A412" s="141">
        <v>34</v>
      </c>
      <c r="B412" s="277" t="s">
        <v>1041</v>
      </c>
    </row>
    <row r="413" spans="1:2">
      <c r="A413" s="141">
        <v>35</v>
      </c>
      <c r="B413" s="277" t="s">
        <v>1101</v>
      </c>
    </row>
    <row r="414" spans="1:2">
      <c r="A414" s="141">
        <v>36</v>
      </c>
      <c r="B414" s="277" t="s">
        <v>1042</v>
      </c>
    </row>
    <row r="415" spans="1:2">
      <c r="A415" s="141">
        <v>37</v>
      </c>
      <c r="B415" s="277" t="s">
        <v>1102</v>
      </c>
    </row>
    <row r="416" spans="1:2">
      <c r="A416" s="141">
        <v>38</v>
      </c>
      <c r="B416" s="277" t="s">
        <v>1113</v>
      </c>
    </row>
    <row r="417" spans="1:2">
      <c r="A417" s="141">
        <v>39</v>
      </c>
      <c r="B417" s="277" t="s">
        <v>1103</v>
      </c>
    </row>
    <row r="418" spans="1:2">
      <c r="A418" s="141">
        <v>40</v>
      </c>
      <c r="B418" s="277" t="s">
        <v>1114</v>
      </c>
    </row>
    <row r="419" spans="1:2">
      <c r="A419" s="141">
        <v>41</v>
      </c>
      <c r="B419" s="277" t="s">
        <v>1104</v>
      </c>
    </row>
    <row r="420" spans="1:2">
      <c r="A420" s="141">
        <v>42</v>
      </c>
      <c r="B420" s="277" t="s">
        <v>1105</v>
      </c>
    </row>
    <row r="421" spans="1:2">
      <c r="A421" s="141">
        <v>43</v>
      </c>
      <c r="B421" s="277" t="s">
        <v>1106</v>
      </c>
    </row>
    <row r="422" spans="1:2">
      <c r="A422" s="141">
        <v>44</v>
      </c>
      <c r="B422" s="277" t="s">
        <v>1107</v>
      </c>
    </row>
    <row r="423" spans="1:2">
      <c r="A423" s="141">
        <v>45</v>
      </c>
      <c r="B423" s="277" t="s">
        <v>1108</v>
      </c>
    </row>
    <row r="424" spans="1:2">
      <c r="A424" s="141">
        <v>46</v>
      </c>
      <c r="B424" s="277" t="s">
        <v>1109</v>
      </c>
    </row>
  </sheetData>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ocumentType xmlns="http://schemas.microsoft.com/sharepoint/v3">Final BAO approved manuscript</DocumentType>
    <DocumentDescription xmlns="http://schemas.microsoft.com/sharepoint/v3">Contains BAO annotated comments</DocumentDescription>
  </documentManagement>
</p:properties>
</file>

<file path=customXml/item2.xml><?xml version="1.0" encoding="utf-8"?>
<ct:contentTypeSchema xmlns:ct="http://schemas.microsoft.com/office/2006/metadata/contentType" xmlns:ma="http://schemas.microsoft.com/office/2006/metadata/properties/metaAttributes" ct:_="" ma:_="" ma:contentTypeName="IPDocumentContentType" ma:contentTypeID="0x0101006BD571182E2C4DE7854527CFFCE1B0FE00EFAC538733D41643A496BFDB030EC5D2" ma:contentTypeVersion="1" ma:contentTypeDescription="Information Product Document Content Type" ma:contentTypeScope="" ma:versionID="62cc3854591187aeecf325a079a3ee7f">
  <xsd:schema xmlns:xsd="http://www.w3.org/2001/XMLSchema" xmlns:xs="http://www.w3.org/2001/XMLSchema" xmlns:p="http://schemas.microsoft.com/office/2006/metadata/properties" xmlns:ns1="http://schemas.microsoft.com/sharepoint/v3" targetNamespace="http://schemas.microsoft.com/office/2006/metadata/properties" ma:root="true" ma:fieldsID="9b52e2e0daa89aa8c8ff1ddaf0497b5b" ns1:_="">
    <xsd:import namespace="http://schemas.microsoft.com/sharepoint/v3"/>
    <xsd:element name="properties">
      <xsd:complexType>
        <xsd:sequence>
          <xsd:element name="documentManagement">
            <xsd:complexType>
              <xsd:all>
                <xsd:element ref="ns1:DocumentType" minOccurs="0"/>
                <xsd:element ref="ns1:DocumentDescrip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Type" ma:index="8" nillable="true" ma:displayName="Document Type" ma:default="" ma:format="Dropdown" ma:internalName="DocumentType">
      <xsd:simpleType>
        <xsd:restriction base="dms:Choice">
          <xsd:enumeration value="[Select]"/>
          <xsd:enumeration value="Author's original manuscript"/>
          <xsd:enumeration value="SPN edited manuscript"/>
          <xsd:enumeration value="Peer review"/>
          <xsd:enumeration value="Peer review reconciliation"/>
          <xsd:enumeration value="Final manuscript for Bureau approval"/>
          <xsd:enumeration value="Final BAO approved manuscript"/>
          <xsd:enumeration value="IPPA"/>
          <xsd:enumeration value="Accepted Manuscript (only .docx file)"/>
          <xsd:enumeration value="Other"/>
        </xsd:restriction>
      </xsd:simpleType>
    </xsd:element>
    <xsd:element name="DocumentDescription" ma:index="9" nillable="true" ma:displayName="Description" ma:internalName="DocumentDescript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B5CB7E0-6C18-4A3A-B8E5-C63925C555E5}">
  <ds:schemaRef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schemas.microsoft.com/office/infopath/2007/PartnerControls"/>
    <ds:schemaRef ds:uri="http://www.w3.org/XML/1998/namespace"/>
    <ds:schemaRef ds:uri="http://schemas.microsoft.com/sharepoint/v3"/>
  </ds:schemaRefs>
</ds:datastoreItem>
</file>

<file path=customXml/itemProps2.xml><?xml version="1.0" encoding="utf-8"?>
<ds:datastoreItem xmlns:ds="http://schemas.openxmlformats.org/officeDocument/2006/customXml" ds:itemID="{10E9E908-EA0F-4182-A68C-15ADC6CFA7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E09071-F7EC-43C1-8AE8-45DB2232A84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Appendix B</vt:lpstr>
      <vt:lpstr>Table B1</vt:lpstr>
      <vt:lpstr>Table B2</vt:lpstr>
      <vt:lpstr>Table B3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Lenovo</dc:creator>
  <cp:lastModifiedBy>Christine Elrod</cp:lastModifiedBy>
  <dcterms:created xsi:type="dcterms:W3CDTF">2015-06-05T18:17:20Z</dcterms:created>
  <dcterms:modified xsi:type="dcterms:W3CDTF">2024-08-21T14:59:50Z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0x0101006BD571182E2C4DE7854527CFFCE1B0FE00EFAC538733D41643A496BFDB030EC5D2</vt:lpwstr>
  </property>
</Properties>
</file>