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Volumes/EC/Ec1vpx/CodeLevel3/"/>
    </mc:Choice>
  </mc:AlternateContent>
  <xr:revisionPtr revIDLastSave="0" documentId="13_ncr:1_{C3EFF94C-6875-C44D-9675-F752736CD002}" xr6:coauthVersionLast="36" xr6:coauthVersionMax="36" xr10:uidLastSave="{00000000-0000-0000-0000-000000000000}"/>
  <bookViews>
    <workbookView xWindow="0" yWindow="500" windowWidth="28800" windowHeight="16000" tabRatio="836" firstSheet="3" activeTab="9" xr2:uid="{00000000-000D-0000-FFFF-FFFF00000000}"/>
  </bookViews>
  <sheets>
    <sheet name="DataHistory" sheetId="3" r:id="rId1"/>
    <sheet name="LagSelection" sheetId="1" r:id="rId2"/>
    <sheet name="ModelComparison" sheetId="2" r:id="rId3"/>
    <sheet name="ModelSimulationCheck" sheetId="4" r:id="rId4"/>
    <sheet name="Post2008" sheetId="7" r:id="rId5"/>
    <sheet name="WelfareGains" sheetId="6" r:id="rId6"/>
    <sheet name="ZLBduration" sheetId="9" r:id="rId7"/>
    <sheet name="BalanceSheetDecomp" sheetId="10" r:id="rId8"/>
    <sheet name="AlternativeOptimizations" sheetId="8" r:id="rId9"/>
    <sheet name="ProfFore" sheetId="11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7" i="6" l="1"/>
  <c r="AB16" i="6"/>
  <c r="AC17" i="6"/>
  <c r="AC16" i="6"/>
  <c r="AC12" i="6"/>
  <c r="AC11" i="6"/>
  <c r="AC7" i="6"/>
  <c r="AC6" i="6"/>
  <c r="AB7" i="6"/>
  <c r="AB6" i="6"/>
  <c r="BE48" i="8" l="1"/>
  <c r="BD48" i="8"/>
  <c r="BC48" i="8"/>
  <c r="BB48" i="8"/>
  <c r="BA48" i="8"/>
  <c r="AZ48" i="8"/>
  <c r="AY48" i="8"/>
  <c r="AX48" i="8"/>
  <c r="AW40" i="8"/>
  <c r="AW41" i="8" s="1"/>
  <c r="AW42" i="8" s="1"/>
  <c r="AW43" i="8" s="1"/>
  <c r="AW44" i="8" s="1"/>
  <c r="AW45" i="8" s="1"/>
  <c r="AW46" i="8" s="1"/>
  <c r="AW47" i="8" s="1"/>
  <c r="AW39" i="8"/>
  <c r="AS13" i="8"/>
  <c r="AS12" i="8"/>
  <c r="AS11" i="8"/>
  <c r="AS10" i="8"/>
  <c r="AS8" i="8"/>
  <c r="AS7" i="8"/>
  <c r="AS6" i="8"/>
  <c r="AS5" i="8"/>
  <c r="AJ3" i="8"/>
  <c r="AK3" i="8" s="1"/>
  <c r="AL3" i="8" s="1"/>
  <c r="AM3" i="8" s="1"/>
  <c r="AN3" i="8" s="1"/>
  <c r="AO3" i="8" s="1"/>
  <c r="AP3" i="8" s="1"/>
  <c r="AQ3" i="8" s="1"/>
  <c r="AR3" i="8" s="1"/>
  <c r="T46" i="8"/>
  <c r="S46" i="8"/>
  <c r="T43" i="8"/>
  <c r="S43" i="8"/>
  <c r="T40" i="8"/>
  <c r="S40" i="8"/>
  <c r="T37" i="8"/>
  <c r="S37" i="8"/>
  <c r="T34" i="8"/>
  <c r="S34" i="8"/>
  <c r="T31" i="8"/>
  <c r="S31" i="8"/>
  <c r="T21" i="8"/>
  <c r="S21" i="8"/>
  <c r="T18" i="8"/>
  <c r="S18" i="8"/>
  <c r="T15" i="8"/>
  <c r="S15" i="8"/>
  <c r="T12" i="8"/>
  <c r="S12" i="8"/>
  <c r="T9" i="8"/>
  <c r="S9" i="8"/>
  <c r="T6" i="8"/>
  <c r="S6" i="8"/>
  <c r="I46" i="8"/>
  <c r="H46" i="8"/>
  <c r="I43" i="8"/>
  <c r="H43" i="8"/>
  <c r="I40" i="8"/>
  <c r="H40" i="8"/>
  <c r="I37" i="8"/>
  <c r="H37" i="8"/>
  <c r="I34" i="8"/>
  <c r="H34" i="8"/>
  <c r="I31" i="8"/>
  <c r="H31" i="8"/>
  <c r="I21" i="8"/>
  <c r="H21" i="8"/>
  <c r="I18" i="8"/>
  <c r="H18" i="8"/>
  <c r="I15" i="8"/>
  <c r="H15" i="8"/>
  <c r="I12" i="8"/>
  <c r="H12" i="8"/>
  <c r="I9" i="8"/>
  <c r="H9" i="8"/>
  <c r="I6" i="8"/>
  <c r="H6" i="8"/>
  <c r="AE21" i="8"/>
  <c r="AD21" i="8"/>
  <c r="AE18" i="8"/>
  <c r="AD18" i="8"/>
  <c r="AE15" i="8"/>
  <c r="AD15" i="8"/>
  <c r="AE12" i="8"/>
  <c r="AD12" i="8"/>
  <c r="AE9" i="8"/>
  <c r="AD9" i="8"/>
  <c r="AE6" i="8"/>
  <c r="AD6" i="8"/>
  <c r="AE46" i="8"/>
  <c r="AD46" i="8"/>
  <c r="AE43" i="8"/>
  <c r="AD43" i="8"/>
  <c r="AE40" i="8"/>
  <c r="AD40" i="8"/>
  <c r="AE37" i="8"/>
  <c r="AD37" i="8"/>
  <c r="AE34" i="8"/>
  <c r="AD34" i="8"/>
  <c r="AE31" i="8"/>
  <c r="AD31" i="8"/>
  <c r="AP46" i="8"/>
  <c r="AO46" i="8"/>
  <c r="AP43" i="8"/>
  <c r="AO43" i="8"/>
  <c r="AP40" i="8"/>
  <c r="AO40" i="8"/>
  <c r="AP37" i="8"/>
  <c r="AO37" i="8"/>
  <c r="AP34" i="8"/>
  <c r="AO34" i="8"/>
  <c r="AP31" i="8"/>
  <c r="AO31" i="8"/>
  <c r="BF14" i="8" l="1"/>
  <c r="BF15" i="8"/>
  <c r="BF16" i="8"/>
  <c r="BF13" i="8"/>
  <c r="BF7" i="8"/>
  <c r="BF8" i="8"/>
  <c r="BF9" i="8"/>
  <c r="BF6" i="8"/>
  <c r="L5" i="10"/>
  <c r="L9" i="10"/>
  <c r="F9" i="10"/>
  <c r="F5" i="10"/>
  <c r="G4" i="9"/>
  <c r="H4" i="9"/>
  <c r="I4" i="9"/>
  <c r="J4" i="9"/>
  <c r="G5" i="9"/>
  <c r="H5" i="9"/>
  <c r="I5" i="9"/>
  <c r="J5" i="9"/>
  <c r="G6" i="9"/>
  <c r="H6" i="9"/>
  <c r="I6" i="9"/>
  <c r="J6" i="9"/>
  <c r="G7" i="9"/>
  <c r="H7" i="9"/>
  <c r="I7" i="9"/>
  <c r="J7" i="9"/>
  <c r="G8" i="9"/>
  <c r="H8" i="9"/>
  <c r="I8" i="9"/>
  <c r="J8" i="9"/>
  <c r="G9" i="9"/>
  <c r="H9" i="9"/>
  <c r="I9" i="9"/>
  <c r="J9" i="9"/>
  <c r="G10" i="9"/>
  <c r="H10" i="9"/>
  <c r="I10" i="9"/>
  <c r="J10" i="9"/>
  <c r="G11" i="9"/>
  <c r="H11" i="9"/>
  <c r="I11" i="9"/>
  <c r="J11" i="9"/>
  <c r="G12" i="9"/>
  <c r="H12" i="9"/>
  <c r="I12" i="9"/>
  <c r="J12" i="9"/>
  <c r="G13" i="9"/>
  <c r="H13" i="9"/>
  <c r="I13" i="9"/>
  <c r="J13" i="9"/>
  <c r="G14" i="9"/>
  <c r="H14" i="9"/>
  <c r="I14" i="9"/>
  <c r="J14" i="9"/>
  <c r="G15" i="9"/>
  <c r="H15" i="9"/>
  <c r="I15" i="9"/>
  <c r="J15" i="9"/>
  <c r="G16" i="9"/>
  <c r="H16" i="9"/>
  <c r="I16" i="9"/>
  <c r="J16" i="9"/>
  <c r="G17" i="9"/>
  <c r="H17" i="9"/>
  <c r="I17" i="9"/>
  <c r="J17" i="9"/>
  <c r="G18" i="9"/>
  <c r="H18" i="9"/>
  <c r="I18" i="9"/>
  <c r="J18" i="9"/>
  <c r="G19" i="9"/>
  <c r="H19" i="9"/>
  <c r="I19" i="9"/>
  <c r="J19" i="9"/>
  <c r="G20" i="9"/>
  <c r="H20" i="9"/>
  <c r="I20" i="9"/>
  <c r="J20" i="9"/>
  <c r="G21" i="9"/>
  <c r="H21" i="9"/>
  <c r="I21" i="9"/>
  <c r="J21" i="9"/>
  <c r="G22" i="9"/>
  <c r="H22" i="9"/>
  <c r="I22" i="9"/>
  <c r="J22" i="9"/>
  <c r="G23" i="9"/>
  <c r="H23" i="9"/>
  <c r="I23" i="9"/>
  <c r="J23" i="9"/>
  <c r="G24" i="9"/>
  <c r="H24" i="9"/>
  <c r="I24" i="9"/>
  <c r="J24" i="9"/>
  <c r="G25" i="9"/>
  <c r="H25" i="9"/>
  <c r="I25" i="9"/>
  <c r="J25" i="9"/>
  <c r="G26" i="9"/>
  <c r="H26" i="9"/>
  <c r="I26" i="9"/>
  <c r="J26" i="9"/>
  <c r="G27" i="9"/>
  <c r="H27" i="9"/>
  <c r="I27" i="9"/>
  <c r="J27" i="9"/>
  <c r="G28" i="9"/>
  <c r="H28" i="9"/>
  <c r="I28" i="9"/>
  <c r="J28" i="9"/>
  <c r="G29" i="9"/>
  <c r="H29" i="9"/>
  <c r="I29" i="9"/>
  <c r="J29" i="9"/>
  <c r="G30" i="9"/>
  <c r="H30" i="9"/>
  <c r="I30" i="9"/>
  <c r="J30" i="9"/>
  <c r="G31" i="9"/>
  <c r="H31" i="9"/>
  <c r="I31" i="9"/>
  <c r="J31" i="9"/>
  <c r="G32" i="9"/>
  <c r="H32" i="9"/>
  <c r="I32" i="9"/>
  <c r="J32" i="9"/>
  <c r="G33" i="9"/>
  <c r="H33" i="9"/>
  <c r="I33" i="9"/>
  <c r="J33" i="9"/>
  <c r="G34" i="9"/>
  <c r="H34" i="9"/>
  <c r="I34" i="9"/>
  <c r="J34" i="9"/>
  <c r="G35" i="9"/>
  <c r="H35" i="9"/>
  <c r="I35" i="9"/>
  <c r="J35" i="9"/>
  <c r="G36" i="9"/>
  <c r="H36" i="9"/>
  <c r="I36" i="9"/>
  <c r="J36" i="9"/>
  <c r="G37" i="9"/>
  <c r="H37" i="9"/>
  <c r="I37" i="9"/>
  <c r="J37" i="9"/>
  <c r="G38" i="9"/>
  <c r="H38" i="9"/>
  <c r="I38" i="9"/>
  <c r="J38" i="9"/>
  <c r="G39" i="9"/>
  <c r="H39" i="9"/>
  <c r="I39" i="9"/>
  <c r="J39" i="9"/>
  <c r="G40" i="9"/>
  <c r="H40" i="9"/>
  <c r="I40" i="9"/>
  <c r="J40" i="9"/>
  <c r="G41" i="9"/>
  <c r="H41" i="9"/>
  <c r="I41" i="9"/>
  <c r="J41" i="9"/>
  <c r="G42" i="9"/>
  <c r="H42" i="9"/>
  <c r="I42" i="9"/>
  <c r="J42" i="9"/>
  <c r="G43" i="9"/>
  <c r="H43" i="9"/>
  <c r="I43" i="9"/>
  <c r="J43" i="9"/>
  <c r="G44" i="9"/>
  <c r="H44" i="9"/>
  <c r="I44" i="9"/>
  <c r="J44" i="9"/>
  <c r="G45" i="9"/>
  <c r="H45" i="9"/>
  <c r="I45" i="9"/>
  <c r="J45" i="9"/>
  <c r="G46" i="9"/>
  <c r="H46" i="9"/>
  <c r="I46" i="9"/>
  <c r="J46" i="9"/>
  <c r="G47" i="9"/>
  <c r="H47" i="9"/>
  <c r="I47" i="9"/>
  <c r="J47" i="9"/>
  <c r="G48" i="9"/>
  <c r="H48" i="9"/>
  <c r="I48" i="9"/>
  <c r="J48" i="9"/>
  <c r="G49" i="9"/>
  <c r="H49" i="9"/>
  <c r="I49" i="9"/>
  <c r="J49" i="9"/>
  <c r="G50" i="9"/>
  <c r="H50" i="9"/>
  <c r="I50" i="9"/>
  <c r="J50" i="9"/>
  <c r="G51" i="9"/>
  <c r="H51" i="9"/>
  <c r="I51" i="9"/>
  <c r="J51" i="9"/>
  <c r="G52" i="9"/>
  <c r="H52" i="9"/>
  <c r="I52" i="9"/>
  <c r="J52" i="9"/>
  <c r="G53" i="9"/>
  <c r="H53" i="9"/>
  <c r="I53" i="9"/>
  <c r="J53" i="9"/>
  <c r="G54" i="9"/>
  <c r="H54" i="9"/>
  <c r="I54" i="9"/>
  <c r="J54" i="9"/>
  <c r="G55" i="9"/>
  <c r="H55" i="9"/>
  <c r="I55" i="9"/>
  <c r="J55" i="9"/>
  <c r="G56" i="9"/>
  <c r="H56" i="9"/>
  <c r="I56" i="9"/>
  <c r="J56" i="9"/>
  <c r="G57" i="9"/>
  <c r="H57" i="9"/>
  <c r="I57" i="9"/>
  <c r="J57" i="9"/>
  <c r="G58" i="9"/>
  <c r="H58" i="9"/>
  <c r="I58" i="9"/>
  <c r="J58" i="9"/>
  <c r="G59" i="9"/>
  <c r="H59" i="9"/>
  <c r="I59" i="9"/>
  <c r="J59" i="9"/>
  <c r="G60" i="9"/>
  <c r="H60" i="9"/>
  <c r="I60" i="9"/>
  <c r="J60" i="9"/>
  <c r="G61" i="9"/>
  <c r="H61" i="9"/>
  <c r="I61" i="9"/>
  <c r="J61" i="9"/>
  <c r="G62" i="9"/>
  <c r="H62" i="9"/>
  <c r="I62" i="9"/>
  <c r="J62" i="9"/>
  <c r="G63" i="9"/>
  <c r="H63" i="9"/>
  <c r="I63" i="9"/>
  <c r="J63" i="9"/>
  <c r="G64" i="9"/>
  <c r="H64" i="9"/>
  <c r="I64" i="9"/>
  <c r="J64" i="9"/>
  <c r="G65" i="9"/>
  <c r="H65" i="9"/>
  <c r="I65" i="9"/>
  <c r="J65" i="9"/>
  <c r="G66" i="9"/>
  <c r="H66" i="9"/>
  <c r="I66" i="9"/>
  <c r="J66" i="9"/>
  <c r="G67" i="9"/>
  <c r="H67" i="9"/>
  <c r="I67" i="9"/>
  <c r="J67" i="9"/>
  <c r="G68" i="9"/>
  <c r="H68" i="9"/>
  <c r="I68" i="9"/>
  <c r="J68" i="9"/>
  <c r="G69" i="9"/>
  <c r="H69" i="9"/>
  <c r="I69" i="9"/>
  <c r="J69" i="9"/>
  <c r="G70" i="9"/>
  <c r="H70" i="9"/>
  <c r="I70" i="9"/>
  <c r="J70" i="9"/>
  <c r="G71" i="9"/>
  <c r="H71" i="9"/>
  <c r="I71" i="9"/>
  <c r="J71" i="9"/>
  <c r="G72" i="9"/>
  <c r="H72" i="9"/>
  <c r="I72" i="9"/>
  <c r="J72" i="9"/>
  <c r="G73" i="9"/>
  <c r="H73" i="9"/>
  <c r="I73" i="9"/>
  <c r="J73" i="9"/>
  <c r="G74" i="9"/>
  <c r="H74" i="9"/>
  <c r="I74" i="9"/>
  <c r="J74" i="9"/>
  <c r="G75" i="9"/>
  <c r="H75" i="9"/>
  <c r="I75" i="9"/>
  <c r="J75" i="9"/>
  <c r="G76" i="9"/>
  <c r="H76" i="9"/>
  <c r="I76" i="9"/>
  <c r="J76" i="9"/>
  <c r="G77" i="9"/>
  <c r="H77" i="9"/>
  <c r="I77" i="9"/>
  <c r="J77" i="9"/>
  <c r="G78" i="9"/>
  <c r="H78" i="9"/>
  <c r="I78" i="9"/>
  <c r="J78" i="9"/>
  <c r="G79" i="9"/>
  <c r="H79" i="9"/>
  <c r="I79" i="9"/>
  <c r="J79" i="9"/>
  <c r="G80" i="9"/>
  <c r="H80" i="9"/>
  <c r="I80" i="9"/>
  <c r="J80" i="9"/>
  <c r="G81" i="9"/>
  <c r="H81" i="9"/>
  <c r="I81" i="9"/>
  <c r="J81" i="9"/>
  <c r="G82" i="9"/>
  <c r="H82" i="9"/>
  <c r="I82" i="9"/>
  <c r="J82" i="9"/>
  <c r="G83" i="9"/>
  <c r="H83" i="9"/>
  <c r="I83" i="9"/>
  <c r="J83" i="9"/>
  <c r="G84" i="9"/>
  <c r="H84" i="9"/>
  <c r="I84" i="9"/>
  <c r="J84" i="9"/>
  <c r="G85" i="9"/>
  <c r="H85" i="9"/>
  <c r="I85" i="9"/>
  <c r="J85" i="9"/>
  <c r="G86" i="9"/>
  <c r="H86" i="9"/>
  <c r="I86" i="9"/>
  <c r="J86" i="9"/>
  <c r="G87" i="9"/>
  <c r="H87" i="9"/>
  <c r="I87" i="9"/>
  <c r="J87" i="9"/>
  <c r="G88" i="9"/>
  <c r="H88" i="9"/>
  <c r="I88" i="9"/>
  <c r="J88" i="9"/>
  <c r="G89" i="9"/>
  <c r="H89" i="9"/>
  <c r="I89" i="9"/>
  <c r="J89" i="9"/>
  <c r="G90" i="9"/>
  <c r="H90" i="9"/>
  <c r="I90" i="9"/>
  <c r="J90" i="9"/>
  <c r="G91" i="9"/>
  <c r="H91" i="9"/>
  <c r="I91" i="9"/>
  <c r="J91" i="9"/>
  <c r="G92" i="9"/>
  <c r="H92" i="9"/>
  <c r="I92" i="9"/>
  <c r="J92" i="9"/>
  <c r="G93" i="9"/>
  <c r="H93" i="9"/>
  <c r="I93" i="9"/>
  <c r="J93" i="9"/>
  <c r="G94" i="9"/>
  <c r="H94" i="9"/>
  <c r="I94" i="9"/>
  <c r="J94" i="9"/>
  <c r="G95" i="9"/>
  <c r="H95" i="9"/>
  <c r="I95" i="9"/>
  <c r="J95" i="9"/>
  <c r="G96" i="9"/>
  <c r="H96" i="9"/>
  <c r="I96" i="9"/>
  <c r="J96" i="9"/>
  <c r="G97" i="9"/>
  <c r="H97" i="9"/>
  <c r="I97" i="9"/>
  <c r="J97" i="9"/>
  <c r="G98" i="9"/>
  <c r="H98" i="9"/>
  <c r="I98" i="9"/>
  <c r="J98" i="9"/>
  <c r="G99" i="9"/>
  <c r="H99" i="9"/>
  <c r="I99" i="9"/>
  <c r="J99" i="9"/>
  <c r="G100" i="9"/>
  <c r="H100" i="9"/>
  <c r="I100" i="9"/>
  <c r="J100" i="9"/>
  <c r="G101" i="9"/>
  <c r="H101" i="9"/>
  <c r="I101" i="9"/>
  <c r="J101" i="9"/>
  <c r="G102" i="9"/>
  <c r="H102" i="9"/>
  <c r="I102" i="9"/>
  <c r="J102" i="9"/>
  <c r="G103" i="9"/>
  <c r="H103" i="9"/>
  <c r="I103" i="9"/>
  <c r="J103" i="9"/>
  <c r="G104" i="9"/>
  <c r="H104" i="9"/>
  <c r="I104" i="9"/>
  <c r="J104" i="9"/>
  <c r="G105" i="9"/>
  <c r="H105" i="9"/>
  <c r="I105" i="9"/>
  <c r="J105" i="9"/>
  <c r="G106" i="9"/>
  <c r="H106" i="9"/>
  <c r="I106" i="9"/>
  <c r="J106" i="9"/>
  <c r="G107" i="9"/>
  <c r="H107" i="9"/>
  <c r="I107" i="9"/>
  <c r="J107" i="9"/>
  <c r="G108" i="9"/>
  <c r="H108" i="9"/>
  <c r="I108" i="9"/>
  <c r="J108" i="9"/>
  <c r="G109" i="9"/>
  <c r="H109" i="9"/>
  <c r="I109" i="9"/>
  <c r="J109" i="9"/>
  <c r="G110" i="9"/>
  <c r="H110" i="9"/>
  <c r="I110" i="9"/>
  <c r="J110" i="9"/>
  <c r="G111" i="9"/>
  <c r="H111" i="9"/>
  <c r="I111" i="9"/>
  <c r="J111" i="9"/>
  <c r="G112" i="9"/>
  <c r="H112" i="9"/>
  <c r="I112" i="9"/>
  <c r="J112" i="9"/>
  <c r="G113" i="9"/>
  <c r="H113" i="9"/>
  <c r="I113" i="9"/>
  <c r="J113" i="9"/>
  <c r="H3" i="9"/>
  <c r="H125" i="9" s="1"/>
  <c r="I3" i="9"/>
  <c r="J3" i="9"/>
  <c r="G3" i="9"/>
  <c r="G114" i="9"/>
  <c r="G125" i="9" s="1"/>
  <c r="H114" i="9"/>
  <c r="I114" i="9"/>
  <c r="J114" i="9"/>
  <c r="G115" i="9"/>
  <c r="H115" i="9"/>
  <c r="I115" i="9"/>
  <c r="J115" i="9"/>
  <c r="G116" i="9"/>
  <c r="H116" i="9"/>
  <c r="I116" i="9"/>
  <c r="J116" i="9"/>
  <c r="G117" i="9"/>
  <c r="H117" i="9"/>
  <c r="I117" i="9"/>
  <c r="J117" i="9"/>
  <c r="G118" i="9"/>
  <c r="H118" i="9"/>
  <c r="I118" i="9"/>
  <c r="J118" i="9"/>
  <c r="G119" i="9"/>
  <c r="H119" i="9"/>
  <c r="I119" i="9"/>
  <c r="J119" i="9"/>
  <c r="G120" i="9"/>
  <c r="H120" i="9"/>
  <c r="I120" i="9"/>
  <c r="J120" i="9"/>
  <c r="G121" i="9"/>
  <c r="H121" i="9"/>
  <c r="I121" i="9"/>
  <c r="J121" i="9"/>
  <c r="G122" i="9"/>
  <c r="H122" i="9"/>
  <c r="I122" i="9"/>
  <c r="J122" i="9"/>
  <c r="J125" i="9" l="1"/>
  <c r="I125" i="9"/>
  <c r="BD6" i="8"/>
  <c r="BE6" i="8"/>
  <c r="AY6" i="8"/>
  <c r="AZ6" i="8"/>
  <c r="BA6" i="8"/>
  <c r="BB6" i="8"/>
  <c r="BC6" i="8"/>
  <c r="AX6" i="8"/>
  <c r="G48" i="8" l="1"/>
  <c r="G49" i="8"/>
  <c r="BC15" i="8" s="1"/>
  <c r="F49" i="8"/>
  <c r="BB15" i="8" s="1"/>
  <c r="E49" i="8"/>
  <c r="BA15" i="8" s="1"/>
  <c r="D49" i="8"/>
  <c r="AZ15" i="8" s="1"/>
  <c r="C49" i="8"/>
  <c r="AY15" i="8" s="1"/>
  <c r="B49" i="8"/>
  <c r="AX15" i="8" s="1"/>
  <c r="F48" i="8"/>
  <c r="E48" i="8"/>
  <c r="D48" i="8"/>
  <c r="C48" i="8"/>
  <c r="B48" i="8"/>
  <c r="AN49" i="8" l="1"/>
  <c r="BC13" i="8" s="1"/>
  <c r="AM49" i="8"/>
  <c r="BB13" i="8" s="1"/>
  <c r="AL49" i="8"/>
  <c r="BA13" i="8" s="1"/>
  <c r="AK49" i="8"/>
  <c r="AZ13" i="8" s="1"/>
  <c r="AJ49" i="8"/>
  <c r="AY13" i="8" s="1"/>
  <c r="AI49" i="8"/>
  <c r="AX13" i="8" s="1"/>
  <c r="AC49" i="8"/>
  <c r="BC14" i="8" s="1"/>
  <c r="AB49" i="8"/>
  <c r="BB14" i="8" s="1"/>
  <c r="AA49" i="8"/>
  <c r="BA14" i="8" s="1"/>
  <c r="Z49" i="8"/>
  <c r="AZ14" i="8" s="1"/>
  <c r="Y49" i="8"/>
  <c r="AY14" i="8" s="1"/>
  <c r="X49" i="8"/>
  <c r="AX14" i="8" s="1"/>
  <c r="R49" i="8"/>
  <c r="BC16" i="8" s="1"/>
  <c r="Q49" i="8"/>
  <c r="BB16" i="8" s="1"/>
  <c r="P49" i="8"/>
  <c r="BA16" i="8" s="1"/>
  <c r="O49" i="8"/>
  <c r="AZ16" i="8" s="1"/>
  <c r="N49" i="8"/>
  <c r="AY16" i="8" s="1"/>
  <c r="M49" i="8"/>
  <c r="AX16" i="8" s="1"/>
  <c r="AN48" i="8"/>
  <c r="BC11" i="8" s="1"/>
  <c r="AM48" i="8"/>
  <c r="BB11" i="8" s="1"/>
  <c r="AL48" i="8"/>
  <c r="BA11" i="8" s="1"/>
  <c r="AK48" i="8"/>
  <c r="AZ11" i="8" s="1"/>
  <c r="AJ48" i="8"/>
  <c r="AY11" i="8" s="1"/>
  <c r="AI48" i="8"/>
  <c r="AX11" i="8" s="1"/>
  <c r="AC48" i="8"/>
  <c r="AB48" i="8"/>
  <c r="AA48" i="8"/>
  <c r="Z48" i="8"/>
  <c r="Y48" i="8"/>
  <c r="X48" i="8"/>
  <c r="R48" i="8"/>
  <c r="Q48" i="8"/>
  <c r="P48" i="8"/>
  <c r="O48" i="8"/>
  <c r="N48" i="8"/>
  <c r="M48" i="8"/>
  <c r="AP49" i="8"/>
  <c r="BE13" i="8" s="1"/>
  <c r="AO49" i="8"/>
  <c r="BD13" i="8" s="1"/>
  <c r="T49" i="8"/>
  <c r="BE16" i="8" s="1"/>
  <c r="S49" i="8"/>
  <c r="BD16" i="8" s="1"/>
  <c r="I49" i="8"/>
  <c r="BE15" i="8" s="1"/>
  <c r="H49" i="8"/>
  <c r="BD15" i="8" s="1"/>
  <c r="AC24" i="8"/>
  <c r="BC7" i="8" s="1"/>
  <c r="AB24" i="8"/>
  <c r="BB7" i="8" s="1"/>
  <c r="AA24" i="8"/>
  <c r="BA7" i="8" s="1"/>
  <c r="Z24" i="8"/>
  <c r="AZ7" i="8" s="1"/>
  <c r="Y24" i="8"/>
  <c r="AY7" i="8" s="1"/>
  <c r="X24" i="8"/>
  <c r="AX7" i="8" s="1"/>
  <c r="R24" i="8"/>
  <c r="BC9" i="8" s="1"/>
  <c r="Q24" i="8"/>
  <c r="BB9" i="8" s="1"/>
  <c r="P24" i="8"/>
  <c r="BA9" i="8" s="1"/>
  <c r="O24" i="8"/>
  <c r="AZ9" i="8" s="1"/>
  <c r="N24" i="8"/>
  <c r="AY9" i="8" s="1"/>
  <c r="M24" i="8"/>
  <c r="AX9" i="8" s="1"/>
  <c r="G24" i="8"/>
  <c r="BC8" i="8" s="1"/>
  <c r="F24" i="8"/>
  <c r="BB8" i="8" s="1"/>
  <c r="E24" i="8"/>
  <c r="BA8" i="8" s="1"/>
  <c r="D24" i="8"/>
  <c r="AZ8" i="8" s="1"/>
  <c r="C24" i="8"/>
  <c r="AY8" i="8" s="1"/>
  <c r="B24" i="8"/>
  <c r="AX8" i="8" s="1"/>
  <c r="AC23" i="8"/>
  <c r="AB23" i="8"/>
  <c r="AA23" i="8"/>
  <c r="Z23" i="8"/>
  <c r="Y23" i="8"/>
  <c r="X23" i="8"/>
  <c r="R23" i="8"/>
  <c r="Q23" i="8"/>
  <c r="P23" i="8"/>
  <c r="O23" i="8"/>
  <c r="N23" i="8"/>
  <c r="M23" i="8"/>
  <c r="G23" i="8"/>
  <c r="BC4" i="8" s="1"/>
  <c r="F23" i="8"/>
  <c r="BB4" i="8" s="1"/>
  <c r="E23" i="8"/>
  <c r="BA4" i="8" s="1"/>
  <c r="D23" i="8"/>
  <c r="AZ4" i="8" s="1"/>
  <c r="C23" i="8"/>
  <c r="AY4" i="8" s="1"/>
  <c r="B23" i="8"/>
  <c r="AX4" i="8" s="1"/>
  <c r="AD24" i="8"/>
  <c r="BD7" i="8" s="1"/>
  <c r="T24" i="8"/>
  <c r="BE9" i="8" s="1"/>
  <c r="H24" i="8"/>
  <c r="BD8" i="8" s="1"/>
  <c r="I24" i="8" l="1"/>
  <c r="BE8" i="8" s="1"/>
  <c r="AD49" i="8"/>
  <c r="BD14" i="8" s="1"/>
  <c r="AE24" i="8"/>
  <c r="BE7" i="8" s="1"/>
  <c r="S24" i="8"/>
  <c r="BD9" i="8" s="1"/>
  <c r="AE49" i="8"/>
  <c r="BE14" i="8" s="1"/>
  <c r="L30" i="7"/>
  <c r="K30" i="7"/>
  <c r="A3" i="7" l="1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V35" i="6" l="1"/>
  <c r="AA37" i="6"/>
  <c r="Z37" i="6"/>
  <c r="Y37" i="6"/>
  <c r="X37" i="6"/>
  <c r="W37" i="6"/>
  <c r="V37" i="6"/>
  <c r="AA36" i="6"/>
  <c r="Z36" i="6"/>
  <c r="Y36" i="6"/>
  <c r="X36" i="6"/>
  <c r="W36" i="6"/>
  <c r="V36" i="6"/>
  <c r="AA35" i="6"/>
  <c r="Z35" i="6"/>
  <c r="Y35" i="6"/>
  <c r="X35" i="6"/>
  <c r="W35" i="6"/>
  <c r="AC32" i="6"/>
  <c r="AB32" i="6"/>
  <c r="AC31" i="6"/>
  <c r="AB31" i="6"/>
  <c r="AC27" i="6"/>
  <c r="AB27" i="6"/>
  <c r="AC26" i="6"/>
  <c r="AB26" i="6"/>
  <c r="AC22" i="6"/>
  <c r="AB22" i="6"/>
  <c r="AC21" i="6"/>
  <c r="AB21" i="6"/>
  <c r="AB12" i="6"/>
  <c r="AB37" i="6" s="1"/>
  <c r="AB11" i="6"/>
  <c r="AB36" i="6" s="1"/>
  <c r="I7" i="6"/>
  <c r="I6" i="6"/>
  <c r="Q37" i="6"/>
  <c r="P37" i="6"/>
  <c r="O37" i="6"/>
  <c r="N37" i="6"/>
  <c r="M37" i="6"/>
  <c r="L37" i="6"/>
  <c r="Q36" i="6"/>
  <c r="P36" i="6"/>
  <c r="O36" i="6"/>
  <c r="N36" i="6"/>
  <c r="M36" i="6"/>
  <c r="L36" i="6"/>
  <c r="Q35" i="6"/>
  <c r="P35" i="6"/>
  <c r="O35" i="6"/>
  <c r="N35" i="6"/>
  <c r="M35" i="6"/>
  <c r="L35" i="6"/>
  <c r="S33" i="6"/>
  <c r="R33" i="6"/>
  <c r="S32" i="6"/>
  <c r="R32" i="6"/>
  <c r="S31" i="6"/>
  <c r="R31" i="6"/>
  <c r="S28" i="6"/>
  <c r="R28" i="6"/>
  <c r="S27" i="6"/>
  <c r="R27" i="6"/>
  <c r="S26" i="6"/>
  <c r="R26" i="6"/>
  <c r="S23" i="6"/>
  <c r="R23" i="6"/>
  <c r="S22" i="6"/>
  <c r="R22" i="6"/>
  <c r="S21" i="6"/>
  <c r="R21" i="6"/>
  <c r="S18" i="6"/>
  <c r="R18" i="6"/>
  <c r="S17" i="6"/>
  <c r="R17" i="6"/>
  <c r="S16" i="6"/>
  <c r="R16" i="6"/>
  <c r="S13" i="6"/>
  <c r="R13" i="6"/>
  <c r="S12" i="6"/>
  <c r="R12" i="6"/>
  <c r="S11" i="6"/>
  <c r="R11" i="6"/>
  <c r="S8" i="6"/>
  <c r="S38" i="6" s="1"/>
  <c r="R8" i="6"/>
  <c r="S7" i="6"/>
  <c r="R7" i="6"/>
  <c r="S6" i="6"/>
  <c r="S36" i="6" s="1"/>
  <c r="R6" i="6"/>
  <c r="H6" i="6"/>
  <c r="B35" i="6"/>
  <c r="G37" i="6"/>
  <c r="F37" i="6"/>
  <c r="E37" i="6"/>
  <c r="D37" i="6"/>
  <c r="C37" i="6"/>
  <c r="B37" i="6"/>
  <c r="G36" i="6"/>
  <c r="F36" i="6"/>
  <c r="E36" i="6"/>
  <c r="D36" i="6"/>
  <c r="C36" i="6"/>
  <c r="B36" i="6"/>
  <c r="G35" i="6"/>
  <c r="F35" i="6"/>
  <c r="E35" i="6"/>
  <c r="D35" i="6"/>
  <c r="C35" i="6"/>
  <c r="I33" i="6"/>
  <c r="H33" i="6"/>
  <c r="I32" i="6"/>
  <c r="H32" i="6"/>
  <c r="I31" i="6"/>
  <c r="H31" i="6"/>
  <c r="I28" i="6"/>
  <c r="H28" i="6"/>
  <c r="I27" i="6"/>
  <c r="H27" i="6"/>
  <c r="I26" i="6"/>
  <c r="H26" i="6"/>
  <c r="I23" i="6"/>
  <c r="H23" i="6"/>
  <c r="I22" i="6"/>
  <c r="H22" i="6"/>
  <c r="I21" i="6"/>
  <c r="H21" i="6"/>
  <c r="I18" i="6"/>
  <c r="H18" i="6"/>
  <c r="I17" i="6"/>
  <c r="H17" i="6"/>
  <c r="I16" i="6"/>
  <c r="H16" i="6"/>
  <c r="H36" i="6" s="1"/>
  <c r="I13" i="6"/>
  <c r="H13" i="6"/>
  <c r="I12" i="6"/>
  <c r="H12" i="6"/>
  <c r="H37" i="6" s="1"/>
  <c r="I11" i="6"/>
  <c r="H11" i="6"/>
  <c r="I8" i="6"/>
  <c r="I38" i="6" s="1"/>
  <c r="H8" i="6"/>
  <c r="H38" i="6" s="1"/>
  <c r="H7" i="6"/>
  <c r="R36" i="6" l="1"/>
  <c r="R38" i="6"/>
  <c r="S37" i="6"/>
  <c r="R37" i="6"/>
  <c r="I37" i="6"/>
  <c r="AC36" i="6"/>
  <c r="AC37" i="6"/>
  <c r="I36" i="6"/>
  <c r="C482" i="4" l="1"/>
  <c r="C481" i="4"/>
  <c r="I478" i="4"/>
  <c r="H478" i="4"/>
  <c r="G478" i="4"/>
  <c r="F478" i="4"/>
  <c r="E478" i="4"/>
  <c r="D478" i="4"/>
  <c r="C478" i="4"/>
  <c r="I477" i="4"/>
  <c r="H477" i="4"/>
  <c r="G477" i="4"/>
  <c r="F477" i="4"/>
  <c r="E477" i="4"/>
  <c r="D477" i="4"/>
  <c r="C477" i="4"/>
  <c r="I476" i="4"/>
  <c r="H476" i="4"/>
  <c r="G476" i="4"/>
  <c r="F476" i="4"/>
  <c r="E476" i="4"/>
  <c r="D476" i="4"/>
  <c r="C476" i="4"/>
  <c r="I475" i="4"/>
  <c r="H475" i="4"/>
  <c r="G475" i="4"/>
  <c r="F475" i="4"/>
  <c r="E475" i="4"/>
  <c r="D475" i="4"/>
  <c r="C475" i="4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C481" i="3" l="1"/>
  <c r="C482" i="3"/>
  <c r="E478" i="3"/>
  <c r="D478" i="3"/>
  <c r="C478" i="3"/>
  <c r="C475" i="3"/>
  <c r="F478" i="3" l="1"/>
  <c r="I478" i="3"/>
  <c r="I475" i="3"/>
  <c r="C476" i="3"/>
  <c r="D475" i="3"/>
  <c r="E475" i="3"/>
  <c r="F475" i="3"/>
  <c r="G475" i="3"/>
  <c r="H475" i="3"/>
  <c r="D476" i="3"/>
  <c r="E476" i="3"/>
  <c r="F476" i="3"/>
  <c r="G476" i="3"/>
  <c r="H476" i="3"/>
  <c r="I476" i="3"/>
  <c r="D477" i="3"/>
  <c r="E477" i="3"/>
  <c r="F477" i="3"/>
  <c r="G477" i="3"/>
  <c r="H477" i="3"/>
  <c r="I477" i="3"/>
  <c r="G478" i="3"/>
  <c r="H478" i="3"/>
  <c r="C477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D5" i="2" l="1"/>
  <c r="F4" i="1" l="1"/>
  <c r="F3" i="1"/>
  <c r="F10" i="2"/>
  <c r="E10" i="2"/>
  <c r="D10" i="2"/>
  <c r="C9" i="2"/>
  <c r="E9" i="2" s="1"/>
  <c r="F8" i="2"/>
  <c r="E8" i="2"/>
  <c r="D8" i="2"/>
  <c r="F7" i="2"/>
  <c r="E7" i="2"/>
  <c r="D7" i="2"/>
  <c r="F6" i="2"/>
  <c r="E6" i="2"/>
  <c r="D6" i="2"/>
  <c r="F5" i="2"/>
  <c r="E5" i="2"/>
  <c r="A24" i="1"/>
  <c r="A25" i="1" s="1"/>
  <c r="A26" i="1" s="1"/>
  <c r="A27" i="1" s="1"/>
  <c r="A28" i="1" s="1"/>
  <c r="A29" i="1" s="1"/>
  <c r="D9" i="2" l="1"/>
  <c r="F9" i="2"/>
  <c r="F5" i="1"/>
  <c r="F6" i="1"/>
  <c r="F7" i="1"/>
  <c r="F8" i="1"/>
  <c r="E3" i="1"/>
  <c r="E4" i="1"/>
  <c r="E5" i="1"/>
  <c r="E6" i="1"/>
  <c r="E7" i="1"/>
  <c r="E8" i="1"/>
  <c r="A9" i="1"/>
  <c r="A10" i="1" s="1"/>
  <c r="A11" i="1" l="1"/>
  <c r="F10" i="1"/>
  <c r="E10" i="1"/>
  <c r="H4" i="1"/>
  <c r="G4" i="1"/>
  <c r="I4" i="1"/>
  <c r="F9" i="1"/>
  <c r="I6" i="1"/>
  <c r="G6" i="1"/>
  <c r="H6" i="1"/>
  <c r="E9" i="1"/>
  <c r="G5" i="1"/>
  <c r="H5" i="1"/>
  <c r="I5" i="1"/>
  <c r="H8" i="1"/>
  <c r="I8" i="1"/>
  <c r="G8" i="1"/>
  <c r="I7" i="1"/>
  <c r="H7" i="1"/>
  <c r="G7" i="1"/>
  <c r="G3" i="1"/>
  <c r="I3" i="1"/>
  <c r="H3" i="1"/>
  <c r="G9" i="1" l="1"/>
  <c r="H9" i="1"/>
  <c r="I9" i="1"/>
  <c r="G10" i="1"/>
  <c r="H10" i="1"/>
  <c r="I10" i="1"/>
  <c r="A12" i="1"/>
  <c r="E11" i="1"/>
  <c r="F11" i="1"/>
  <c r="A13" i="1" l="1"/>
  <c r="F12" i="1"/>
  <c r="E12" i="1"/>
  <c r="I11" i="1"/>
  <c r="G11" i="1"/>
  <c r="H11" i="1"/>
  <c r="H12" i="1" l="1"/>
  <c r="I12" i="1"/>
  <c r="G12" i="1"/>
  <c r="E13" i="1"/>
  <c r="A14" i="1"/>
  <c r="F13" i="1"/>
  <c r="F14" i="1" l="1"/>
  <c r="E14" i="1"/>
  <c r="G13" i="1"/>
  <c r="H13" i="1"/>
  <c r="I13" i="1"/>
  <c r="G14" i="1" l="1"/>
  <c r="I14" i="1"/>
  <c r="H14" i="1"/>
</calcChain>
</file>

<file path=xl/sharedStrings.xml><?xml version="1.0" encoding="utf-8"?>
<sst xmlns="http://schemas.openxmlformats.org/spreadsheetml/2006/main" count="552" uniqueCount="116">
  <si>
    <t>No. of lags</t>
  </si>
  <si>
    <t>Log lik</t>
  </si>
  <si>
    <t>Nvars</t>
  </si>
  <si>
    <t>Nstates</t>
  </si>
  <si>
    <t>Npara</t>
  </si>
  <si>
    <t>Depnobs</t>
  </si>
  <si>
    <t>AIC</t>
  </si>
  <si>
    <t>HIC</t>
  </si>
  <si>
    <t>SIC</t>
  </si>
  <si>
    <t>aic</t>
  </si>
  <si>
    <t>bic</t>
  </si>
  <si>
    <t>hq</t>
  </si>
  <si>
    <t>AIC*</t>
  </si>
  <si>
    <t>HIC*</t>
  </si>
  <si>
    <t>SIC*</t>
  </si>
  <si>
    <t>LAG SELECTION - ALL RESULTS</t>
  </si>
  <si>
    <t>LAG - SELECTION TABLE FOR PAPER</t>
  </si>
  <si>
    <t>VSTAR</t>
  </si>
  <si>
    <t>VAR</t>
  </si>
  <si>
    <t>VSTARM</t>
  </si>
  <si>
    <t>VSTARV</t>
  </si>
  <si>
    <t>VSTARC</t>
  </si>
  <si>
    <t>log like</t>
  </si>
  <si>
    <t>VSTARP</t>
  </si>
  <si>
    <t>T</t>
  </si>
  <si>
    <t>chi2inv(0.95,NoR)</t>
  </si>
  <si>
    <t>MODEL COMPARISONS - ALL RESULTS</t>
  </si>
  <si>
    <t>observation_date</t>
  </si>
  <si>
    <t>No</t>
  </si>
  <si>
    <t>y1</t>
  </si>
  <si>
    <t>y2</t>
  </si>
  <si>
    <t>y3</t>
  </si>
  <si>
    <t>y4</t>
  </si>
  <si>
    <t>y5</t>
  </si>
  <si>
    <t>y6</t>
  </si>
  <si>
    <t>y7</t>
  </si>
  <si>
    <t>Histories</t>
  </si>
  <si>
    <t>Average Inflation</t>
  </si>
  <si>
    <t>Dec2007-Oct2007</t>
  </si>
  <si>
    <t>Dec2007-Oct2018</t>
  </si>
  <si>
    <t>ys1</t>
  </si>
  <si>
    <t>ysd</t>
  </si>
  <si>
    <t>p</t>
  </si>
  <si>
    <t>u</t>
  </si>
  <si>
    <t>DR</t>
  </si>
  <si>
    <t>DTS</t>
  </si>
  <si>
    <t>DPS</t>
  </si>
  <si>
    <t>Loss</t>
  </si>
  <si>
    <t>Gain</t>
  </si>
  <si>
    <t>unem eq</t>
  </si>
  <si>
    <t>Benchmark</t>
  </si>
  <si>
    <t>No-Policy</t>
  </si>
  <si>
    <t>Act-Policy</t>
  </si>
  <si>
    <t>Opt-Policy</t>
  </si>
  <si>
    <t>(VAR)</t>
  </si>
  <si>
    <t>vp=0.5</t>
  </si>
  <si>
    <t>vug=0.5</t>
  </si>
  <si>
    <t>Dv R,TS,PS=0.5</t>
  </si>
  <si>
    <t>Dv TS,PS=0.5</t>
  </si>
  <si>
    <t>Dv R=0.5</t>
  </si>
  <si>
    <t>AVERAGE</t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</si>
  <si>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Model Predictive Control -post 2008  </t>
    </r>
    <r>
      <rPr>
        <sz val="11"/>
        <color theme="1"/>
        <rFont val="Calibri"/>
        <family val="2"/>
        <scheme val="minor"/>
      </rPr>
      <t>based on inflation target equal topost 2008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</si>
  <si>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Nonlinear Numerical Control -post 2008 </t>
    </r>
    <r>
      <rPr>
        <sz val="11"/>
        <color theme="1"/>
        <rFont val="Calibri"/>
        <family val="2"/>
        <scheme val="minor"/>
      </rPr>
      <t xml:space="preserve"> based on inflation target equal topost 2008</t>
    </r>
  </si>
  <si>
    <r>
      <t xml:space="preserve">VAR - 1pa forecast </t>
    </r>
    <r>
      <rPr>
        <b/>
        <sz val="12"/>
        <color theme="1"/>
        <rFont val="Calibri"/>
        <family val="2"/>
        <scheme val="minor"/>
      </rPr>
      <t xml:space="preserve">post 2008 </t>
    </r>
    <r>
      <rPr>
        <sz val="11"/>
        <color theme="1"/>
        <rFont val="Calibri"/>
        <family val="2"/>
        <scheme val="minor"/>
      </rPr>
      <t xml:space="preserve"> based on inflation target equal topost 2008</t>
    </r>
  </si>
  <si>
    <t>Terms in the loss function</t>
  </si>
  <si>
    <t>Stabilization</t>
  </si>
  <si>
    <t>Policy</t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</si>
  <si>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Model Predictive Control  full sample  </t>
    </r>
    <r>
      <rPr>
        <sz val="11"/>
        <color theme="1"/>
        <rFont val="Calibri"/>
        <family val="2"/>
        <scheme val="minor"/>
      </rPr>
      <t>based on inflation target equal to sample average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</si>
  <si>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Nonlinear Numerical Control  full sample </t>
    </r>
    <r>
      <rPr>
        <sz val="11"/>
        <color theme="1"/>
        <rFont val="Calibri"/>
        <family val="2"/>
        <scheme val="minor"/>
      </rPr>
      <t xml:space="preserve"> based on inflation target equal to sample average</t>
    </r>
  </si>
  <si>
    <r>
      <t xml:space="preserve">VAR - 1pa forecast </t>
    </r>
    <r>
      <rPr>
        <b/>
        <sz val="12"/>
        <color theme="1"/>
        <rFont val="Calibri"/>
        <family val="2"/>
        <scheme val="minor"/>
      </rPr>
      <t xml:space="preserve">full sample </t>
    </r>
    <r>
      <rPr>
        <sz val="11"/>
        <color theme="1"/>
        <rFont val="Calibri"/>
        <family val="2"/>
        <scheme val="minor"/>
      </rPr>
      <t xml:space="preserve"> based on inflation target equal to sample average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</si>
  <si>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full sample </t>
    </r>
    <r>
      <rPr>
        <sz val="11"/>
        <color theme="1"/>
        <rFont val="Calibri"/>
        <family val="2"/>
        <scheme val="minor"/>
      </rPr>
      <t xml:space="preserve"> based on inflation target equal to sample average</t>
    </r>
  </si>
  <si>
    <t>Trial</t>
  </si>
  <si>
    <t>Average</t>
  </si>
  <si>
    <t>2008-2018</t>
  </si>
  <si>
    <t>SDC</t>
  </si>
  <si>
    <t>LIN</t>
  </si>
  <si>
    <t>MPC</t>
  </si>
  <si>
    <t>NS</t>
  </si>
  <si>
    <t>1978-2018</t>
  </si>
  <si>
    <t>TABLE AVERAGE GAINS UNDER ALTERNATIVE METHODS</t>
  </si>
  <si>
    <t>Sample</t>
  </si>
  <si>
    <t>Actual</t>
  </si>
  <si>
    <t>Optimal</t>
  </si>
  <si>
    <t>DNS</t>
  </si>
  <si>
    <t>TS</t>
  </si>
  <si>
    <t>PS</t>
  </si>
  <si>
    <t>R</t>
  </si>
  <si>
    <t>V</t>
  </si>
  <si>
    <t>G</t>
  </si>
  <si>
    <t>uhat</t>
  </si>
  <si>
    <t>Speed</t>
  </si>
  <si>
    <t>post 2008</t>
  </si>
  <si>
    <t>whole</t>
  </si>
  <si>
    <t>Actual data</t>
  </si>
  <si>
    <t>Optimal (2%)</t>
  </si>
  <si>
    <t>Optimal (3%)</t>
  </si>
  <si>
    <t>Optimal (4%)</t>
  </si>
  <si>
    <t>Duration</t>
  </si>
  <si>
    <t>VSTAR - zero policy -1pa forecast - based on inflation target equal to subsample average, subsample 2007:11 -- 2017:10</t>
  </si>
  <si>
    <t>VSTAR - zero policy -1pa forecast - based on inflation target equal to subsample average, subsample 2007:11 - 2018:10</t>
  </si>
  <si>
    <t>VSTAR - zero policy -1pa forecast - based on inflation target equal to subsample average, subsample 2007:11 - 2017:11</t>
  </si>
  <si>
    <t>COPY FOR PAPER</t>
  </si>
  <si>
    <t>s</t>
  </si>
  <si>
    <t>ip</t>
  </si>
  <si>
    <t>ug</t>
  </si>
  <si>
    <t>Deviation</t>
  </si>
  <si>
    <t>PF</t>
  </si>
  <si>
    <t>Optimal(2)</t>
  </si>
  <si>
    <t>Optimal(3)</t>
  </si>
  <si>
    <t>Optimal(4)</t>
  </si>
  <si>
    <t>Ben</t>
  </si>
  <si>
    <t>W2</t>
  </si>
  <si>
    <t>W3</t>
  </si>
  <si>
    <t>W4</t>
  </si>
  <si>
    <t>W5</t>
  </si>
  <si>
    <t>W6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</si>
</sst>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"/>
    <numFmt numFmtId="167" formatCode="yyyy\-mm\-dd"/>
    <numFmt numFmtId="168" formatCode="#,##0.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2" fontId="0" fillId="0" borderId="0" xfId="0" applyNumberFormat="1"/>
    <xf numFmtId="2" fontId="0" fillId="0" borderId="0" xfId="0" applyNumberFormat="1" applyFill="1"/>
    <xf numFmtId="2" fontId="0" fillId="0" borderId="0" xfId="0" applyNumberFormat="1" applyFont="1" applyFill="1"/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0" xfId="0" applyFont="1"/>
    <xf numFmtId="164" fontId="0" fillId="0" borderId="0" xfId="0" applyNumberFormat="1" applyFont="1" applyFill="1"/>
    <xf numFmtId="0" fontId="0" fillId="0" borderId="0" xfId="0" applyFill="1"/>
    <xf numFmtId="0" fontId="0" fillId="0" borderId="0" xfId="0" applyFont="1" applyFill="1"/>
    <xf numFmtId="165" fontId="0" fillId="0" borderId="0" xfId="0" applyNumberFormat="1" applyFill="1"/>
    <xf numFmtId="0" fontId="0" fillId="0" borderId="0" xfId="0" applyFont="1"/>
    <xf numFmtId="165" fontId="0" fillId="0" borderId="0" xfId="0" applyNumberFormat="1"/>
    <xf numFmtId="165" fontId="0" fillId="0" borderId="0" xfId="0" applyNumberFormat="1" applyFont="1"/>
    <xf numFmtId="164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/>
    <xf numFmtId="166" fontId="0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66" fontId="0" fillId="0" borderId="0" xfId="0" applyNumberFormat="1" applyFill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/>
    <xf numFmtId="167" fontId="0" fillId="2" borderId="0" xfId="0" applyNumberFormat="1" applyFill="1"/>
    <xf numFmtId="0" fontId="0" fillId="2" borderId="0" xfId="0" applyFill="1"/>
    <xf numFmtId="167" fontId="0" fillId="3" borderId="0" xfId="0" applyNumberFormat="1" applyFill="1"/>
    <xf numFmtId="0" fontId="0" fillId="3" borderId="0" xfId="0" applyFill="1"/>
    <xf numFmtId="167" fontId="0" fillId="4" borderId="0" xfId="0" applyNumberFormat="1" applyFill="1"/>
    <xf numFmtId="0" fontId="0" fillId="4" borderId="0" xfId="0" applyFill="1"/>
    <xf numFmtId="167" fontId="0" fillId="0" borderId="0" xfId="0" applyNumberFormat="1" applyFill="1"/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Border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9" fontId="0" fillId="0" borderId="0" xfId="0" applyNumberFormat="1"/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9</xdr:row>
      <xdr:rowOff>0</xdr:rowOff>
    </xdr:from>
    <xdr:to>
      <xdr:col>5</xdr:col>
      <xdr:colOff>304800</xdr:colOff>
      <xdr:row>10</xdr:row>
      <xdr:rowOff>114300</xdr:rowOff>
    </xdr:to>
    <xdr:sp macro="" textlink="">
      <xdr:nvSpPr>
        <xdr:cNvPr id="2" name="AutoShape 1" descr="{\displaystyle \mathrm {AIC} \,=\,2k-2\ln({\hat {L}})}">
          <a:extLst>
            <a:ext uri="{FF2B5EF4-FFF2-40B4-BE49-F238E27FC236}">
              <a16:creationId xmlns:a16="http://schemas.microsoft.com/office/drawing/2014/main" id="{61135427-3039-0349-94DF-0C5DB94E577B}"/>
            </a:ext>
          </a:extLst>
        </xdr:cNvPr>
        <xdr:cNvSpPr>
          <a:spLocks noChangeAspect="1" noChangeArrowheads="1"/>
        </xdr:cNvSpPr>
      </xdr:nvSpPr>
      <xdr:spPr bwMode="auto">
        <a:xfrm>
          <a:off x="3721100" y="1714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83"/>
  <sheetViews>
    <sheetView topLeftCell="A411" zoomScale="200" zoomScaleNormal="200" workbookViewId="0">
      <selection activeCell="B351" sqref="B351"/>
    </sheetView>
  </sheetViews>
  <sheetFormatPr baseColWidth="10" defaultColWidth="11.5" defaultRowHeight="15"/>
  <sheetData>
    <row r="1" spans="1:9">
      <c r="A1" t="s">
        <v>28</v>
      </c>
      <c r="B1" t="s">
        <v>27</v>
      </c>
      <c r="C1" t="s">
        <v>29</v>
      </c>
      <c r="D1" t="s">
        <v>30</v>
      </c>
      <c r="E1" t="s">
        <v>31</v>
      </c>
      <c r="F1" t="s">
        <v>32</v>
      </c>
      <c r="G1" t="s">
        <v>33</v>
      </c>
      <c r="H1" t="s">
        <v>34</v>
      </c>
      <c r="I1" t="s">
        <v>35</v>
      </c>
    </row>
    <row r="2" spans="1:9">
      <c r="A2">
        <v>1</v>
      </c>
      <c r="B2" s="25">
        <v>29068</v>
      </c>
      <c r="C2">
        <v>1.1100000000000001</v>
      </c>
      <c r="D2">
        <v>9.2706599999999995</v>
      </c>
      <c r="E2">
        <v>1.41123</v>
      </c>
      <c r="F2">
        <v>-0.22666666666667001</v>
      </c>
      <c r="G2">
        <v>4.2075127562146797</v>
      </c>
      <c r="H2">
        <v>1.5822284937373801</v>
      </c>
      <c r="I2">
        <v>10.94</v>
      </c>
    </row>
    <row r="3" spans="1:9">
      <c r="A3">
        <f>A2+1</f>
        <v>2</v>
      </c>
      <c r="B3" s="25">
        <v>29099</v>
      </c>
      <c r="C3">
        <v>1.1000000000000001</v>
      </c>
      <c r="D3">
        <v>9.61083</v>
      </c>
      <c r="E3">
        <v>1.2634300000000001</v>
      </c>
      <c r="F3">
        <v>-0.32333333333332998</v>
      </c>
      <c r="G3">
        <v>4.2087747252699899</v>
      </c>
      <c r="H3">
        <v>1.5568681055646401</v>
      </c>
      <c r="I3">
        <v>11.43</v>
      </c>
    </row>
    <row r="4" spans="1:9">
      <c r="A4">
        <f t="shared" ref="A4:A67" si="0">A3+1</f>
        <v>3</v>
      </c>
      <c r="B4" s="25">
        <v>29129</v>
      </c>
      <c r="C4">
        <v>0.68</v>
      </c>
      <c r="D4">
        <v>9.6325199999999995</v>
      </c>
      <c r="E4">
        <v>1.0153099999999999</v>
      </c>
      <c r="F4">
        <v>-0.22</v>
      </c>
      <c r="G4">
        <v>4.2019058821542599</v>
      </c>
      <c r="H4">
        <v>1.5052408638696999</v>
      </c>
      <c r="I4">
        <v>13.77</v>
      </c>
    </row>
    <row r="5" spans="1:9">
      <c r="A5">
        <f t="shared" si="0"/>
        <v>4</v>
      </c>
      <c r="B5" s="25">
        <v>29160</v>
      </c>
      <c r="C5">
        <v>1.61</v>
      </c>
      <c r="D5">
        <v>9.7687399999999993</v>
      </c>
      <c r="E5">
        <v>0.16667000000000001</v>
      </c>
      <c r="F5">
        <v>-0.31999999999999901</v>
      </c>
      <c r="G5">
        <v>4.2332312972406596</v>
      </c>
      <c r="H5">
        <v>1.5885679435098199</v>
      </c>
      <c r="I5">
        <v>13.18</v>
      </c>
    </row>
    <row r="6" spans="1:9">
      <c r="A6">
        <f t="shared" si="0"/>
        <v>5</v>
      </c>
      <c r="B6" s="25">
        <v>29190</v>
      </c>
      <c r="C6">
        <v>1.73</v>
      </c>
      <c r="D6">
        <v>10.17689</v>
      </c>
      <c r="E6">
        <v>-0.23919000000000001</v>
      </c>
      <c r="F6">
        <v>-0.22</v>
      </c>
      <c r="G6">
        <v>4.07738023911892</v>
      </c>
      <c r="H6">
        <v>1.6282279651624401</v>
      </c>
      <c r="I6">
        <v>13.78</v>
      </c>
    </row>
    <row r="7" spans="1:9">
      <c r="A7">
        <f t="shared" si="0"/>
        <v>6</v>
      </c>
      <c r="B7" s="25">
        <v>29221</v>
      </c>
      <c r="C7">
        <v>1.29</v>
      </c>
      <c r="D7">
        <v>10.497439999999999</v>
      </c>
      <c r="E7">
        <v>0.86456999999999995</v>
      </c>
      <c r="F7">
        <v>8.0000000000000099E-2</v>
      </c>
      <c r="G7">
        <v>4.0316978524231804</v>
      </c>
      <c r="H7">
        <v>1.4421246794621301</v>
      </c>
      <c r="I7">
        <v>13.82</v>
      </c>
    </row>
    <row r="8" spans="1:9">
      <c r="A8">
        <f t="shared" si="0"/>
        <v>7</v>
      </c>
      <c r="B8" s="25">
        <v>29252</v>
      </c>
      <c r="C8">
        <v>0.85</v>
      </c>
      <c r="D8">
        <v>11.10209</v>
      </c>
      <c r="E8">
        <v>0.32774999999999999</v>
      </c>
      <c r="F8">
        <v>8.3333333333329498E-2</v>
      </c>
      <c r="G8">
        <v>4.0217446839192297</v>
      </c>
      <c r="H8">
        <v>1.52835680782559</v>
      </c>
      <c r="I8">
        <v>14.13</v>
      </c>
    </row>
    <row r="9" spans="1:9">
      <c r="A9">
        <f t="shared" si="0"/>
        <v>8</v>
      </c>
      <c r="B9" s="25">
        <v>29281</v>
      </c>
      <c r="C9">
        <v>1.81</v>
      </c>
      <c r="D9">
        <v>11.593680000000001</v>
      </c>
      <c r="E9">
        <v>-0.31552999999999998</v>
      </c>
      <c r="F9">
        <v>8.6666666666669598E-2</v>
      </c>
      <c r="G9">
        <v>4.2159706679407503</v>
      </c>
      <c r="H9">
        <v>1.5055555780837699</v>
      </c>
      <c r="I9">
        <v>17.190000000000001</v>
      </c>
    </row>
    <row r="10" spans="1:9">
      <c r="A10">
        <f t="shared" si="0"/>
        <v>9</v>
      </c>
      <c r="B10" s="25">
        <v>29312</v>
      </c>
      <c r="C10">
        <v>3.43</v>
      </c>
      <c r="D10">
        <v>11.020720000000001</v>
      </c>
      <c r="E10">
        <v>-1.24247</v>
      </c>
      <c r="F10">
        <v>0.69</v>
      </c>
      <c r="G10">
        <v>4.2477671740989296</v>
      </c>
      <c r="H10">
        <v>1.5847844675964999</v>
      </c>
      <c r="I10">
        <v>17.61</v>
      </c>
    </row>
    <row r="11" spans="1:9">
      <c r="A11">
        <f t="shared" si="0"/>
        <v>10</v>
      </c>
      <c r="B11" s="25">
        <v>29342</v>
      </c>
      <c r="C11">
        <v>2.92</v>
      </c>
      <c r="D11">
        <v>10.73634</v>
      </c>
      <c r="E11">
        <v>-4.4075499999999996</v>
      </c>
      <c r="F11">
        <v>1.2933333333333299</v>
      </c>
      <c r="G11">
        <v>4.30235421367437</v>
      </c>
      <c r="H11">
        <v>1.6679787111561999</v>
      </c>
      <c r="I11">
        <v>10.98</v>
      </c>
    </row>
    <row r="12" spans="1:9">
      <c r="A12">
        <f t="shared" si="0"/>
        <v>11</v>
      </c>
      <c r="B12" s="25">
        <v>29373</v>
      </c>
      <c r="C12">
        <v>2.62</v>
      </c>
      <c r="D12">
        <v>10.524470000000001</v>
      </c>
      <c r="E12">
        <v>-5.5936500000000002</v>
      </c>
      <c r="F12">
        <v>1.3966666666666701</v>
      </c>
      <c r="G12">
        <v>4.2245542410988604</v>
      </c>
      <c r="H12">
        <v>1.4170328300305599</v>
      </c>
      <c r="I12">
        <v>9.4700000000000006</v>
      </c>
    </row>
    <row r="13" spans="1:9">
      <c r="A13">
        <f t="shared" si="0"/>
        <v>12</v>
      </c>
      <c r="B13" s="25">
        <v>29403</v>
      </c>
      <c r="C13">
        <v>1.89</v>
      </c>
      <c r="D13">
        <v>10.53843</v>
      </c>
      <c r="E13">
        <v>-6.2007899999999996</v>
      </c>
      <c r="F13">
        <v>1.6</v>
      </c>
      <c r="G13">
        <v>4.18616179406634</v>
      </c>
      <c r="H13">
        <v>1.4710397366271699</v>
      </c>
      <c r="I13">
        <v>9.0299999999999994</v>
      </c>
    </row>
    <row r="14" spans="1:9">
      <c r="A14">
        <f t="shared" si="0"/>
        <v>13</v>
      </c>
      <c r="B14" s="25">
        <v>29434</v>
      </c>
      <c r="C14">
        <v>1.6</v>
      </c>
      <c r="D14">
        <v>10.61246</v>
      </c>
      <c r="E14">
        <v>-5.2307600000000001</v>
      </c>
      <c r="F14">
        <v>1.5</v>
      </c>
      <c r="G14">
        <v>4.0934535667721903</v>
      </c>
      <c r="H14">
        <v>1.4512808668782</v>
      </c>
      <c r="I14">
        <v>9.61</v>
      </c>
    </row>
    <row r="15" spans="1:9">
      <c r="A15">
        <f t="shared" si="0"/>
        <v>14</v>
      </c>
      <c r="B15" s="25">
        <v>29465</v>
      </c>
      <c r="C15">
        <v>1.84</v>
      </c>
      <c r="D15">
        <v>10.65926</v>
      </c>
      <c r="E15">
        <v>-3.80193</v>
      </c>
      <c r="F15">
        <v>1.3</v>
      </c>
      <c r="G15">
        <v>4.1023508436101102</v>
      </c>
      <c r="H15">
        <v>1.4790321760270699</v>
      </c>
      <c r="I15">
        <v>10.87</v>
      </c>
    </row>
    <row r="16" spans="1:9">
      <c r="A16">
        <f t="shared" si="0"/>
        <v>15</v>
      </c>
      <c r="B16" s="25">
        <v>29495</v>
      </c>
      <c r="C16">
        <v>1.77</v>
      </c>
      <c r="D16">
        <v>10.64636</v>
      </c>
      <c r="E16">
        <v>-3.11449</v>
      </c>
      <c r="F16">
        <v>1.3</v>
      </c>
      <c r="G16">
        <v>4.0366002055897798</v>
      </c>
      <c r="H16">
        <v>1.4674313704277</v>
      </c>
      <c r="I16">
        <v>12.81</v>
      </c>
    </row>
    <row r="17" spans="1:9">
      <c r="A17">
        <f t="shared" si="0"/>
        <v>16</v>
      </c>
      <c r="B17" s="25">
        <v>29526</v>
      </c>
      <c r="C17">
        <v>1.92</v>
      </c>
      <c r="D17">
        <v>10.777850000000001</v>
      </c>
      <c r="E17">
        <v>-1.34521</v>
      </c>
      <c r="F17">
        <v>1.3033333333333299</v>
      </c>
      <c r="G17">
        <v>3.9304059670248002</v>
      </c>
      <c r="H17">
        <v>1.53820866115761</v>
      </c>
      <c r="I17">
        <v>15.85</v>
      </c>
    </row>
    <row r="18" spans="1:9">
      <c r="A18">
        <f t="shared" si="0"/>
        <v>17</v>
      </c>
      <c r="B18" s="25">
        <v>29556</v>
      </c>
      <c r="C18">
        <v>2.71</v>
      </c>
      <c r="D18">
        <v>10.567080000000001</v>
      </c>
      <c r="E18">
        <v>-0.92674999999999996</v>
      </c>
      <c r="F18">
        <v>1.0066666666666699</v>
      </c>
      <c r="G18">
        <v>3.8758739605905101</v>
      </c>
      <c r="H18">
        <v>1.5999403939952599</v>
      </c>
      <c r="I18">
        <v>18.899999999999999</v>
      </c>
    </row>
    <row r="19" spans="1:9">
      <c r="A19">
        <f t="shared" si="0"/>
        <v>18</v>
      </c>
      <c r="B19" s="25">
        <v>29587</v>
      </c>
      <c r="C19">
        <v>2.35</v>
      </c>
      <c r="D19">
        <v>10.47284</v>
      </c>
      <c r="E19">
        <v>-1.93133</v>
      </c>
      <c r="F19">
        <v>1.31</v>
      </c>
      <c r="G19">
        <v>3.6853523743312699</v>
      </c>
      <c r="H19">
        <v>1.3747492963012</v>
      </c>
      <c r="I19">
        <v>19.079999999999998</v>
      </c>
    </row>
    <row r="20" spans="1:9">
      <c r="A20">
        <f t="shared" si="0"/>
        <v>19</v>
      </c>
      <c r="B20" s="25">
        <v>29618</v>
      </c>
      <c r="C20">
        <v>1.94</v>
      </c>
      <c r="D20">
        <v>10.39321</v>
      </c>
      <c r="E20">
        <v>-2.4033799999999998</v>
      </c>
      <c r="F20">
        <v>1.21333333333333</v>
      </c>
      <c r="G20">
        <v>3.7176504291174202</v>
      </c>
      <c r="H20">
        <v>1.5034836037702499</v>
      </c>
      <c r="I20">
        <v>15.93</v>
      </c>
    </row>
    <row r="21" spans="1:9">
      <c r="A21">
        <f t="shared" si="0"/>
        <v>20</v>
      </c>
      <c r="B21" s="25">
        <v>29646</v>
      </c>
      <c r="C21">
        <v>2.21</v>
      </c>
      <c r="D21">
        <v>9.8143600000000006</v>
      </c>
      <c r="E21">
        <v>-1.5517099999999999</v>
      </c>
      <c r="F21">
        <v>1.2166666666666699</v>
      </c>
      <c r="G21">
        <v>3.7634970743771698</v>
      </c>
      <c r="H21">
        <v>1.49595683052765</v>
      </c>
      <c r="I21">
        <v>14.7</v>
      </c>
    </row>
    <row r="22" spans="1:9">
      <c r="A22">
        <f t="shared" si="0"/>
        <v>21</v>
      </c>
      <c r="B22" s="25">
        <v>29677</v>
      </c>
      <c r="C22">
        <v>1.45</v>
      </c>
      <c r="D22">
        <v>9.7212599999999991</v>
      </c>
      <c r="E22">
        <v>5.552E-2</v>
      </c>
      <c r="F22">
        <v>1.02</v>
      </c>
      <c r="G22">
        <v>3.7955979575858798</v>
      </c>
      <c r="H22">
        <v>1.84077188784177</v>
      </c>
      <c r="I22">
        <v>15.72</v>
      </c>
    </row>
    <row r="23" spans="1:9">
      <c r="A23">
        <f t="shared" si="0"/>
        <v>22</v>
      </c>
      <c r="B23" s="25">
        <v>29707</v>
      </c>
      <c r="C23">
        <v>2.4500000000000002</v>
      </c>
      <c r="D23">
        <v>9.3637899999999998</v>
      </c>
      <c r="E23">
        <v>3.1602399999999999</v>
      </c>
      <c r="F23">
        <v>1.3233333333333299</v>
      </c>
      <c r="G23">
        <v>3.6677549922681498</v>
      </c>
      <c r="H23">
        <v>1.4667201770809399</v>
      </c>
      <c r="I23">
        <v>18.52</v>
      </c>
    </row>
    <row r="24" spans="1:9">
      <c r="A24">
        <f t="shared" si="0"/>
        <v>23</v>
      </c>
      <c r="B24" s="25">
        <v>29738</v>
      </c>
      <c r="C24">
        <v>1.94</v>
      </c>
      <c r="D24">
        <v>9.1097699999999993</v>
      </c>
      <c r="E24">
        <v>4.9543499999999998</v>
      </c>
      <c r="F24">
        <v>1.32666666666667</v>
      </c>
      <c r="G24">
        <v>3.6977410610558898</v>
      </c>
      <c r="H24">
        <v>1.4439654059636</v>
      </c>
      <c r="I24">
        <v>19.100000000000001</v>
      </c>
    </row>
    <row r="25" spans="1:9">
      <c r="A25">
        <f t="shared" si="0"/>
        <v>24</v>
      </c>
      <c r="B25" s="25">
        <v>29768</v>
      </c>
      <c r="C25">
        <v>1.5</v>
      </c>
      <c r="D25">
        <v>8.9233399999999996</v>
      </c>
      <c r="E25">
        <v>6.46854</v>
      </c>
      <c r="F25">
        <v>1.03</v>
      </c>
      <c r="G25">
        <v>3.7070682194645199</v>
      </c>
      <c r="H25">
        <v>1.4405897793939699</v>
      </c>
      <c r="I25">
        <v>19.04</v>
      </c>
    </row>
    <row r="26" spans="1:9">
      <c r="A26">
        <f t="shared" si="0"/>
        <v>25</v>
      </c>
      <c r="B26" s="25">
        <v>29799</v>
      </c>
      <c r="C26">
        <v>0.93</v>
      </c>
      <c r="D26">
        <v>8.6982599999999994</v>
      </c>
      <c r="E26">
        <v>6.0743099999999997</v>
      </c>
      <c r="F26">
        <v>1.2333333333333301</v>
      </c>
      <c r="G26">
        <v>3.75929041680729</v>
      </c>
      <c r="H26">
        <v>1.29006871633608</v>
      </c>
      <c r="I26">
        <v>17.82</v>
      </c>
    </row>
    <row r="27" spans="1:9">
      <c r="A27">
        <f t="shared" si="0"/>
        <v>26</v>
      </c>
      <c r="B27" s="25">
        <v>29830</v>
      </c>
      <c r="C27">
        <v>1.08</v>
      </c>
      <c r="D27">
        <v>8.3543599999999998</v>
      </c>
      <c r="E27">
        <v>3.77156</v>
      </c>
      <c r="F27">
        <v>1.4366666666666701</v>
      </c>
      <c r="G27">
        <v>3.7974006960730402</v>
      </c>
      <c r="H27">
        <v>1.37864612418037</v>
      </c>
      <c r="I27">
        <v>15.87</v>
      </c>
    </row>
    <row r="28" spans="1:9">
      <c r="A28">
        <f t="shared" si="0"/>
        <v>27</v>
      </c>
      <c r="B28" s="25">
        <v>29860</v>
      </c>
      <c r="C28">
        <v>2.48</v>
      </c>
      <c r="D28">
        <v>7.9785599999999999</v>
      </c>
      <c r="E28">
        <v>1.7739400000000001</v>
      </c>
      <c r="F28">
        <v>1.74</v>
      </c>
      <c r="G28">
        <v>3.70319231362422</v>
      </c>
      <c r="H28">
        <v>1.3670676032623601</v>
      </c>
      <c r="I28">
        <v>15.08</v>
      </c>
    </row>
    <row r="29" spans="1:9">
      <c r="A29">
        <f t="shared" si="0"/>
        <v>28</v>
      </c>
      <c r="B29" s="25">
        <v>29891</v>
      </c>
      <c r="C29">
        <v>3.26</v>
      </c>
      <c r="D29">
        <v>7.68222</v>
      </c>
      <c r="E29">
        <v>-1.09751</v>
      </c>
      <c r="F29">
        <v>2.14333333333333</v>
      </c>
      <c r="G29">
        <v>3.8576595338441502</v>
      </c>
      <c r="H29">
        <v>1.36891875487625</v>
      </c>
      <c r="I29">
        <v>13.31</v>
      </c>
    </row>
    <row r="30" spans="1:9">
      <c r="A30">
        <f t="shared" si="0"/>
        <v>29</v>
      </c>
      <c r="B30" s="25">
        <v>29921</v>
      </c>
      <c r="C30">
        <v>2.57</v>
      </c>
      <c r="D30">
        <v>7.3185500000000001</v>
      </c>
      <c r="E30">
        <v>-2.7287599999999999</v>
      </c>
      <c r="F30">
        <v>2.3466666666666698</v>
      </c>
      <c r="G30">
        <v>3.9063334548053801</v>
      </c>
      <c r="H30">
        <v>1.5331725507359399</v>
      </c>
      <c r="I30">
        <v>12.37</v>
      </c>
    </row>
    <row r="31" spans="1:9">
      <c r="A31">
        <f t="shared" si="0"/>
        <v>30</v>
      </c>
      <c r="B31" s="25">
        <v>29952</v>
      </c>
      <c r="C31">
        <v>2.96</v>
      </c>
      <c r="D31">
        <v>6.9284999999999997</v>
      </c>
      <c r="E31">
        <v>-4.11883</v>
      </c>
      <c r="F31">
        <v>2.4500000000000002</v>
      </c>
      <c r="G31">
        <v>3.8646710046904702</v>
      </c>
      <c r="H31">
        <v>1.4857823132991399</v>
      </c>
      <c r="I31">
        <v>13.22</v>
      </c>
    </row>
    <row r="32" spans="1:9">
      <c r="A32">
        <f t="shared" si="0"/>
        <v>31</v>
      </c>
      <c r="B32" s="25">
        <v>29983</v>
      </c>
      <c r="C32">
        <v>3.15</v>
      </c>
      <c r="D32">
        <v>6.1745599999999996</v>
      </c>
      <c r="E32">
        <v>-1.7661199999999999</v>
      </c>
      <c r="F32">
        <v>2.7533333333333299</v>
      </c>
      <c r="G32">
        <v>3.83327854570422</v>
      </c>
      <c r="H32">
        <v>1.2935683101875901</v>
      </c>
      <c r="I32">
        <v>14.78</v>
      </c>
    </row>
    <row r="33" spans="1:9">
      <c r="A33">
        <f t="shared" si="0"/>
        <v>32</v>
      </c>
      <c r="B33" s="25">
        <v>30011</v>
      </c>
      <c r="C33">
        <v>2.64</v>
      </c>
      <c r="D33">
        <v>5.7126700000000001</v>
      </c>
      <c r="E33">
        <v>-3.02928</v>
      </c>
      <c r="F33">
        <v>2.85666666666667</v>
      </c>
      <c r="G33">
        <v>3.7428737425094898</v>
      </c>
      <c r="H33">
        <v>1.38839388761357</v>
      </c>
      <c r="I33">
        <v>14.68</v>
      </c>
    </row>
    <row r="34" spans="1:9">
      <c r="A34">
        <f t="shared" si="0"/>
        <v>33</v>
      </c>
      <c r="B34" s="25">
        <v>30042</v>
      </c>
      <c r="C34">
        <v>2.91</v>
      </c>
      <c r="D34">
        <v>5.3064999999999998</v>
      </c>
      <c r="E34">
        <v>-3.45824</v>
      </c>
      <c r="F34">
        <v>3.16</v>
      </c>
      <c r="G34">
        <v>3.8465509314003801</v>
      </c>
      <c r="H34">
        <v>1.5745330392932499</v>
      </c>
      <c r="I34">
        <v>14.94</v>
      </c>
    </row>
    <row r="35" spans="1:9">
      <c r="A35">
        <f t="shared" si="0"/>
        <v>34</v>
      </c>
      <c r="B35" s="25">
        <v>30072</v>
      </c>
      <c r="C35">
        <v>2.93</v>
      </c>
      <c r="D35">
        <v>5.45573</v>
      </c>
      <c r="E35">
        <v>-4.6439300000000001</v>
      </c>
      <c r="F35">
        <v>3.2633333333333301</v>
      </c>
      <c r="G35">
        <v>3.8512936745645598</v>
      </c>
      <c r="H35">
        <v>1.23134321662058</v>
      </c>
      <c r="I35">
        <v>14.45</v>
      </c>
    </row>
    <row r="36" spans="1:9">
      <c r="A36">
        <f t="shared" si="0"/>
        <v>35</v>
      </c>
      <c r="B36" s="25">
        <v>30103</v>
      </c>
      <c r="C36">
        <v>2.48</v>
      </c>
      <c r="D36">
        <v>5.8010200000000003</v>
      </c>
      <c r="E36">
        <v>-5.4104700000000001</v>
      </c>
      <c r="F36">
        <v>3.4666666666666699</v>
      </c>
      <c r="G36">
        <v>3.7856883958613001</v>
      </c>
      <c r="H36">
        <v>1.32458108684922</v>
      </c>
      <c r="I36">
        <v>14.15</v>
      </c>
    </row>
    <row r="37" spans="1:9">
      <c r="A37">
        <f t="shared" si="0"/>
        <v>36</v>
      </c>
      <c r="B37" s="25">
        <v>30133</v>
      </c>
      <c r="C37">
        <v>3.12</v>
      </c>
      <c r="D37">
        <v>5.78843</v>
      </c>
      <c r="E37">
        <v>-6.3181500000000002</v>
      </c>
      <c r="F37">
        <v>3.67</v>
      </c>
      <c r="G37">
        <v>3.9489389309757099</v>
      </c>
      <c r="H37">
        <v>1.27679407971073</v>
      </c>
      <c r="I37">
        <v>12.59</v>
      </c>
    </row>
    <row r="38" spans="1:9">
      <c r="A38">
        <f t="shared" si="0"/>
        <v>37</v>
      </c>
      <c r="B38" s="25">
        <v>30164</v>
      </c>
      <c r="C38">
        <v>3.51</v>
      </c>
      <c r="D38">
        <v>5.4585600000000003</v>
      </c>
      <c r="E38">
        <v>-7.1269499999999999</v>
      </c>
      <c r="F38">
        <v>3.6733333333333298</v>
      </c>
      <c r="G38">
        <v>3.9882173078886902</v>
      </c>
      <c r="H38">
        <v>1.28560793787595</v>
      </c>
      <c r="I38">
        <v>10.119999999999999</v>
      </c>
    </row>
    <row r="39" spans="1:9">
      <c r="A39">
        <f t="shared" si="0"/>
        <v>38</v>
      </c>
      <c r="B39" s="25">
        <v>30195</v>
      </c>
      <c r="C39">
        <v>3.9</v>
      </c>
      <c r="D39">
        <v>5.1137899999999998</v>
      </c>
      <c r="E39">
        <v>-6.8625699999999998</v>
      </c>
      <c r="F39">
        <v>3.9766666666666701</v>
      </c>
      <c r="G39">
        <v>3.8432596197747402</v>
      </c>
      <c r="H39">
        <v>1.2802017098064</v>
      </c>
      <c r="I39">
        <v>10.31</v>
      </c>
    </row>
    <row r="40" spans="1:9">
      <c r="A40">
        <f t="shared" si="0"/>
        <v>39</v>
      </c>
      <c r="B40" s="25">
        <v>30225</v>
      </c>
      <c r="C40">
        <v>4.0199999999999996</v>
      </c>
      <c r="D40">
        <v>5.2285199999999996</v>
      </c>
      <c r="E40">
        <v>-7.06752</v>
      </c>
      <c r="F40">
        <v>4.28</v>
      </c>
      <c r="G40">
        <v>3.8971821519144001</v>
      </c>
      <c r="H40">
        <v>1.2992566481541401</v>
      </c>
      <c r="I40">
        <v>9.7100000000000009</v>
      </c>
    </row>
    <row r="41" spans="1:9">
      <c r="A41">
        <f t="shared" si="0"/>
        <v>40</v>
      </c>
      <c r="B41" s="25">
        <v>30256</v>
      </c>
      <c r="C41">
        <v>3.51</v>
      </c>
      <c r="D41">
        <v>4.9786799999999998</v>
      </c>
      <c r="E41">
        <v>-6.3623900000000004</v>
      </c>
      <c r="F41">
        <v>4.68333333333333</v>
      </c>
      <c r="G41">
        <v>3.9294510355804602</v>
      </c>
      <c r="H41">
        <v>1.2980059901532699</v>
      </c>
      <c r="I41">
        <v>9.1999999999999993</v>
      </c>
    </row>
    <row r="42" spans="1:9">
      <c r="A42">
        <f t="shared" si="0"/>
        <v>41</v>
      </c>
      <c r="B42" s="25">
        <v>30286</v>
      </c>
      <c r="C42">
        <v>3.78</v>
      </c>
      <c r="D42">
        <v>4.8137400000000001</v>
      </c>
      <c r="E42">
        <v>-6.0154699999999997</v>
      </c>
      <c r="F42">
        <v>4.6866666666666701</v>
      </c>
      <c r="G42">
        <v>3.9075067924312799</v>
      </c>
      <c r="H42">
        <v>1.53220669011604</v>
      </c>
      <c r="I42">
        <v>8.9499999999999993</v>
      </c>
    </row>
    <row r="43" spans="1:9">
      <c r="A43">
        <f t="shared" si="0"/>
        <v>42</v>
      </c>
      <c r="B43" s="25">
        <v>30317</v>
      </c>
      <c r="C43">
        <v>3.14</v>
      </c>
      <c r="D43">
        <v>4.6818400000000002</v>
      </c>
      <c r="E43">
        <v>-2.2519399999999998</v>
      </c>
      <c r="F43">
        <v>4.29</v>
      </c>
      <c r="G43">
        <v>3.8325704429620102</v>
      </c>
      <c r="H43">
        <v>1.3488750114080901</v>
      </c>
      <c r="I43">
        <v>8.68</v>
      </c>
    </row>
    <row r="44" spans="1:9">
      <c r="A44">
        <f t="shared" si="0"/>
        <v>43</v>
      </c>
      <c r="B44" s="25">
        <v>30348</v>
      </c>
      <c r="C44">
        <v>3.68</v>
      </c>
      <c r="D44">
        <v>4.5453599999999996</v>
      </c>
      <c r="E44">
        <v>-4.7417499999999997</v>
      </c>
      <c r="F44">
        <v>4.2933333333333303</v>
      </c>
      <c r="G44">
        <v>3.81823529780611</v>
      </c>
      <c r="H44">
        <v>1.4765040224502499</v>
      </c>
      <c r="I44">
        <v>8.51</v>
      </c>
    </row>
    <row r="45" spans="1:9">
      <c r="A45">
        <f t="shared" si="0"/>
        <v>44</v>
      </c>
      <c r="B45" s="25">
        <v>30376</v>
      </c>
      <c r="C45">
        <v>2.99</v>
      </c>
      <c r="D45">
        <v>4.4114800000000001</v>
      </c>
      <c r="E45">
        <v>-3.23116</v>
      </c>
      <c r="F45">
        <v>4.1966666666666699</v>
      </c>
      <c r="G45">
        <v>3.7999798515846299</v>
      </c>
      <c r="H45">
        <v>1.27939615707073</v>
      </c>
      <c r="I45">
        <v>8.77</v>
      </c>
    </row>
    <row r="46" spans="1:9">
      <c r="A46">
        <f t="shared" si="0"/>
        <v>45</v>
      </c>
      <c r="B46" s="25">
        <v>30407</v>
      </c>
      <c r="C46">
        <v>3.02</v>
      </c>
      <c r="D46">
        <v>4.8334200000000003</v>
      </c>
      <c r="E46">
        <v>-1.1710499999999999</v>
      </c>
      <c r="F46">
        <v>4.0999999999999996</v>
      </c>
      <c r="G46">
        <v>3.8385536351362202</v>
      </c>
      <c r="H46">
        <v>1.45317711174098</v>
      </c>
      <c r="I46">
        <v>8.8000000000000007</v>
      </c>
    </row>
    <row r="47" spans="1:9">
      <c r="A47">
        <f t="shared" si="0"/>
        <v>46</v>
      </c>
      <c r="B47" s="25">
        <v>30437</v>
      </c>
      <c r="C47">
        <v>2.2799999999999998</v>
      </c>
      <c r="D47">
        <v>4.5132199999999996</v>
      </c>
      <c r="E47">
        <v>0.14041999999999999</v>
      </c>
      <c r="F47">
        <v>4.0033333333333303</v>
      </c>
      <c r="G47">
        <v>3.8928262748487499</v>
      </c>
      <c r="H47">
        <v>1.20391356957649</v>
      </c>
      <c r="I47">
        <v>8.6300000000000008</v>
      </c>
    </row>
    <row r="48" spans="1:9">
      <c r="A48">
        <f t="shared" si="0"/>
        <v>47</v>
      </c>
      <c r="B48" s="25">
        <v>30468</v>
      </c>
      <c r="C48">
        <v>2.41</v>
      </c>
      <c r="D48">
        <v>4.1465800000000002</v>
      </c>
      <c r="E48">
        <v>1.07867</v>
      </c>
      <c r="F48">
        <v>4.0066666666666704</v>
      </c>
      <c r="G48">
        <v>3.8530534152593301</v>
      </c>
      <c r="H48">
        <v>1.2160216755986899</v>
      </c>
      <c r="I48">
        <v>8.98</v>
      </c>
    </row>
    <row r="49" spans="1:9">
      <c r="A49">
        <f t="shared" si="0"/>
        <v>48</v>
      </c>
      <c r="B49" s="25">
        <v>30498</v>
      </c>
      <c r="C49">
        <v>1.63</v>
      </c>
      <c r="D49">
        <v>4.1158700000000001</v>
      </c>
      <c r="E49">
        <v>2.9335900000000001</v>
      </c>
      <c r="F49">
        <v>3.31</v>
      </c>
      <c r="G49">
        <v>3.8897543328745998</v>
      </c>
      <c r="H49">
        <v>1.1563548420935901</v>
      </c>
      <c r="I49">
        <v>9.3699999999999992</v>
      </c>
    </row>
    <row r="50" spans="1:9">
      <c r="A50">
        <f t="shared" si="0"/>
        <v>49</v>
      </c>
      <c r="B50" s="25">
        <v>30529</v>
      </c>
      <c r="C50">
        <v>1.66</v>
      </c>
      <c r="D50">
        <v>4.2393099999999997</v>
      </c>
      <c r="E50">
        <v>4.99777</v>
      </c>
      <c r="F50">
        <v>3.41</v>
      </c>
      <c r="G50">
        <v>3.8725098146757202</v>
      </c>
      <c r="H50">
        <v>1.25906376263485</v>
      </c>
      <c r="I50">
        <v>9.56</v>
      </c>
    </row>
    <row r="51" spans="1:9">
      <c r="A51">
        <f t="shared" si="0"/>
        <v>50</v>
      </c>
      <c r="B51" s="25">
        <v>30560</v>
      </c>
      <c r="C51">
        <v>2.11</v>
      </c>
      <c r="D51">
        <v>4.3132999999999999</v>
      </c>
      <c r="E51">
        <v>6.9150200000000002</v>
      </c>
      <c r="F51">
        <v>3.11</v>
      </c>
      <c r="G51">
        <v>3.8620249639338899</v>
      </c>
      <c r="H51">
        <v>1.28845881546729</v>
      </c>
      <c r="I51">
        <v>9.4499999999999993</v>
      </c>
    </row>
    <row r="52" spans="1:9">
      <c r="A52">
        <f t="shared" si="0"/>
        <v>51</v>
      </c>
      <c r="B52" s="25">
        <v>30590</v>
      </c>
      <c r="C52">
        <v>1.72</v>
      </c>
      <c r="D52">
        <v>3.9089</v>
      </c>
      <c r="E52">
        <v>8.77257</v>
      </c>
      <c r="F52">
        <v>2.71</v>
      </c>
      <c r="G52">
        <v>3.8809857733379101</v>
      </c>
      <c r="H52">
        <v>1.14045725808534</v>
      </c>
      <c r="I52">
        <v>9.48</v>
      </c>
    </row>
    <row r="53" spans="1:9">
      <c r="A53">
        <f t="shared" si="0"/>
        <v>52</v>
      </c>
      <c r="B53" s="25">
        <v>30621</v>
      </c>
      <c r="C53">
        <v>1.98</v>
      </c>
      <c r="D53">
        <v>3.7439100000000001</v>
      </c>
      <c r="E53">
        <v>9.5916700000000006</v>
      </c>
      <c r="F53">
        <v>2.41333333333333</v>
      </c>
      <c r="G53">
        <v>3.8992678908552501</v>
      </c>
      <c r="H53">
        <v>1.1287704612477201</v>
      </c>
      <c r="I53">
        <v>9.34</v>
      </c>
    </row>
    <row r="54" spans="1:9">
      <c r="A54">
        <f t="shared" si="0"/>
        <v>53</v>
      </c>
      <c r="B54" s="25">
        <v>30651</v>
      </c>
      <c r="C54">
        <v>1.93</v>
      </c>
      <c r="D54">
        <v>3.6451699999999998</v>
      </c>
      <c r="E54">
        <v>10.96847</v>
      </c>
      <c r="F54">
        <v>2.2166666666666699</v>
      </c>
      <c r="G54">
        <v>3.9421008725141999</v>
      </c>
      <c r="H54">
        <v>1.2071505064158301</v>
      </c>
      <c r="I54">
        <v>9.4700000000000006</v>
      </c>
    </row>
    <row r="55" spans="1:9">
      <c r="A55">
        <f t="shared" si="0"/>
        <v>54</v>
      </c>
      <c r="B55" s="25">
        <v>30682</v>
      </c>
      <c r="C55">
        <v>1.98</v>
      </c>
      <c r="D55">
        <v>3.6117300000000001</v>
      </c>
      <c r="E55">
        <v>11.0274</v>
      </c>
      <c r="F55">
        <v>1.92</v>
      </c>
      <c r="G55">
        <v>3.83052537145086</v>
      </c>
      <c r="H55">
        <v>1.2354486401672</v>
      </c>
      <c r="I55">
        <v>9.56</v>
      </c>
    </row>
    <row r="56" spans="1:9">
      <c r="A56">
        <f t="shared" si="0"/>
        <v>55</v>
      </c>
      <c r="B56" s="25">
        <v>30713</v>
      </c>
      <c r="C56">
        <v>1.55</v>
      </c>
      <c r="D56">
        <v>4.1318900000000003</v>
      </c>
      <c r="E56">
        <v>12.21804</v>
      </c>
      <c r="F56">
        <v>1.7233333333333301</v>
      </c>
      <c r="G56">
        <v>3.5730711790726501</v>
      </c>
      <c r="H56">
        <v>1.15152503752629</v>
      </c>
      <c r="I56">
        <v>9.59</v>
      </c>
    </row>
    <row r="57" spans="1:9">
      <c r="A57">
        <f t="shared" si="0"/>
        <v>56</v>
      </c>
      <c r="B57" s="25">
        <v>30742</v>
      </c>
      <c r="C57">
        <v>1.46</v>
      </c>
      <c r="D57">
        <v>4.3400600000000003</v>
      </c>
      <c r="E57">
        <v>11.852510000000001</v>
      </c>
      <c r="F57">
        <v>1.7266666666666699</v>
      </c>
      <c r="G57">
        <v>3.6639609311647199</v>
      </c>
      <c r="H57">
        <v>1.0760228505198499</v>
      </c>
      <c r="I57">
        <v>9.91</v>
      </c>
    </row>
    <row r="58" spans="1:9">
      <c r="A58">
        <f t="shared" si="0"/>
        <v>57</v>
      </c>
      <c r="B58" s="25">
        <v>30773</v>
      </c>
      <c r="C58">
        <v>1.49</v>
      </c>
      <c r="D58">
        <v>4.2610999999999999</v>
      </c>
      <c r="E58">
        <v>11.211980000000001</v>
      </c>
      <c r="F58">
        <v>1.63</v>
      </c>
      <c r="G58">
        <v>3.86115725729318</v>
      </c>
      <c r="H58">
        <v>1.32943402597914</v>
      </c>
      <c r="I58">
        <v>10.29</v>
      </c>
    </row>
    <row r="59" spans="1:9">
      <c r="A59">
        <f t="shared" si="0"/>
        <v>58</v>
      </c>
      <c r="B59" s="25">
        <v>30803</v>
      </c>
      <c r="C59">
        <v>0.83</v>
      </c>
      <c r="D59">
        <v>4.09619</v>
      </c>
      <c r="E59">
        <v>10.965199999999999</v>
      </c>
      <c r="F59">
        <v>1.3333333333333299</v>
      </c>
      <c r="G59">
        <v>3.8095825885045</v>
      </c>
      <c r="H59">
        <v>1.15365434588413</v>
      </c>
      <c r="I59">
        <v>10.32</v>
      </c>
    </row>
    <row r="60" spans="1:9">
      <c r="A60">
        <f t="shared" si="0"/>
        <v>59</v>
      </c>
      <c r="B60" s="25">
        <v>30834</v>
      </c>
      <c r="C60">
        <v>1.21</v>
      </c>
      <c r="D60">
        <v>3.89418</v>
      </c>
      <c r="E60">
        <v>10.691179999999999</v>
      </c>
      <c r="F60">
        <v>1.13666666666667</v>
      </c>
      <c r="G60">
        <v>3.76676954806008</v>
      </c>
      <c r="H60">
        <v>1.0911060763907301</v>
      </c>
      <c r="I60">
        <v>11.06</v>
      </c>
    </row>
    <row r="61" spans="1:9">
      <c r="A61">
        <f t="shared" si="0"/>
        <v>60</v>
      </c>
      <c r="B61" s="25">
        <v>30864</v>
      </c>
      <c r="C61">
        <v>2.2400000000000002</v>
      </c>
      <c r="D61">
        <v>3.68262</v>
      </c>
      <c r="E61">
        <v>9.3833099999999998</v>
      </c>
      <c r="F61">
        <v>1.44</v>
      </c>
      <c r="G61">
        <v>3.6767337944543099</v>
      </c>
      <c r="H61">
        <v>1.15076207382016</v>
      </c>
      <c r="I61">
        <v>11.23</v>
      </c>
    </row>
    <row r="62" spans="1:9">
      <c r="A62">
        <f t="shared" si="0"/>
        <v>61</v>
      </c>
      <c r="B62" s="25">
        <v>30895</v>
      </c>
      <c r="C62">
        <v>1.84</v>
      </c>
      <c r="D62">
        <v>3.5562800000000001</v>
      </c>
      <c r="E62">
        <v>8.2735699999999994</v>
      </c>
      <c r="F62">
        <v>1.44333333333333</v>
      </c>
      <c r="G62">
        <v>3.6304306931910899</v>
      </c>
      <c r="H62">
        <v>1.15016167425141</v>
      </c>
      <c r="I62">
        <v>11.64</v>
      </c>
    </row>
    <row r="63" spans="1:9">
      <c r="A63">
        <f t="shared" si="0"/>
        <v>62</v>
      </c>
      <c r="B63" s="25">
        <v>30926</v>
      </c>
      <c r="C63">
        <v>1.88</v>
      </c>
      <c r="D63">
        <v>3.3376100000000002</v>
      </c>
      <c r="E63">
        <v>6.4643600000000001</v>
      </c>
      <c r="F63">
        <v>1.2466666666666699</v>
      </c>
      <c r="G63">
        <v>3.7188184295220799</v>
      </c>
      <c r="H63">
        <v>1.1868816911109601</v>
      </c>
      <c r="I63">
        <v>11.3</v>
      </c>
    </row>
    <row r="64" spans="1:9">
      <c r="A64">
        <f t="shared" si="0"/>
        <v>63</v>
      </c>
      <c r="B64" s="25">
        <v>30956</v>
      </c>
      <c r="C64">
        <v>2.15</v>
      </c>
      <c r="D64">
        <v>3.4038599999999999</v>
      </c>
      <c r="E64">
        <v>5.4235699999999998</v>
      </c>
      <c r="F64">
        <v>1.35</v>
      </c>
      <c r="G64">
        <v>3.5728137366516601</v>
      </c>
      <c r="H64">
        <v>1.1867517116217201</v>
      </c>
      <c r="I64">
        <v>9.99</v>
      </c>
    </row>
    <row r="65" spans="1:9">
      <c r="A65">
        <f t="shared" si="0"/>
        <v>64</v>
      </c>
      <c r="B65" s="25">
        <v>30987</v>
      </c>
      <c r="C65">
        <v>1.9</v>
      </c>
      <c r="D65">
        <v>3.4030999999999998</v>
      </c>
      <c r="E65">
        <v>5.4579399999999998</v>
      </c>
      <c r="F65">
        <v>1.15333333333333</v>
      </c>
      <c r="G65">
        <v>3.7170269340406898</v>
      </c>
      <c r="H65">
        <v>1.1502825436028801</v>
      </c>
      <c r="I65">
        <v>9.43</v>
      </c>
    </row>
    <row r="66" spans="1:9">
      <c r="A66">
        <f t="shared" si="0"/>
        <v>65</v>
      </c>
      <c r="B66" s="25">
        <v>31017</v>
      </c>
      <c r="C66">
        <v>1.85</v>
      </c>
      <c r="D66">
        <v>3.63673</v>
      </c>
      <c r="E66">
        <v>5.0411599999999996</v>
      </c>
      <c r="F66">
        <v>1.2566666666666699</v>
      </c>
      <c r="G66">
        <v>3.8432178827520702</v>
      </c>
      <c r="H66">
        <v>1.0776208875533599</v>
      </c>
      <c r="I66">
        <v>8.3800000000000008</v>
      </c>
    </row>
    <row r="67" spans="1:9">
      <c r="A67">
        <f t="shared" si="0"/>
        <v>66</v>
      </c>
      <c r="B67" s="25">
        <v>31048</v>
      </c>
      <c r="C67">
        <v>2.09</v>
      </c>
      <c r="D67">
        <v>3.70444</v>
      </c>
      <c r="E67">
        <v>2.81881</v>
      </c>
      <c r="F67">
        <v>1.26</v>
      </c>
      <c r="G67">
        <v>3.67403847790442</v>
      </c>
      <c r="H67">
        <v>1.08827829060217</v>
      </c>
      <c r="I67">
        <v>8.35</v>
      </c>
    </row>
    <row r="68" spans="1:9">
      <c r="A68">
        <f t="shared" ref="A68:A131" si="1">A67+1</f>
        <v>67</v>
      </c>
      <c r="B68" s="25">
        <v>31079</v>
      </c>
      <c r="C68">
        <v>1.32</v>
      </c>
      <c r="D68">
        <v>3.4902099999999998</v>
      </c>
      <c r="E68">
        <v>2.7315100000000001</v>
      </c>
      <c r="F68">
        <v>1.16333333333333</v>
      </c>
      <c r="G68">
        <v>3.6573488366295099</v>
      </c>
      <c r="H68">
        <v>1.0645521446391</v>
      </c>
      <c r="I68">
        <v>8.5</v>
      </c>
    </row>
    <row r="69" spans="1:9">
      <c r="A69">
        <f t="shared" si="1"/>
        <v>68</v>
      </c>
      <c r="B69" s="25">
        <v>31107</v>
      </c>
      <c r="C69">
        <v>2.04</v>
      </c>
      <c r="D69">
        <v>3.5535100000000002</v>
      </c>
      <c r="E69">
        <v>2.3927200000000002</v>
      </c>
      <c r="F69">
        <v>1.1666666666666701</v>
      </c>
      <c r="G69">
        <v>3.7247204394528501</v>
      </c>
      <c r="H69">
        <v>1.0193025834282201</v>
      </c>
      <c r="I69">
        <v>8.58</v>
      </c>
    </row>
    <row r="70" spans="1:9">
      <c r="A70">
        <f t="shared" si="1"/>
        <v>69</v>
      </c>
      <c r="B70" s="25">
        <v>31138</v>
      </c>
      <c r="C70">
        <v>2.1</v>
      </c>
      <c r="D70">
        <v>3.3126899999999999</v>
      </c>
      <c r="E70">
        <v>1.46468</v>
      </c>
      <c r="F70">
        <v>1.27</v>
      </c>
      <c r="G70">
        <v>3.8817552126516999</v>
      </c>
      <c r="H70">
        <v>1.0796093121891199</v>
      </c>
      <c r="I70">
        <v>8.27</v>
      </c>
    </row>
    <row r="71" spans="1:9">
      <c r="A71">
        <f t="shared" si="1"/>
        <v>70</v>
      </c>
      <c r="B71" s="25">
        <v>31168</v>
      </c>
      <c r="C71">
        <v>2.87</v>
      </c>
      <c r="D71">
        <v>3.4279600000000001</v>
      </c>
      <c r="E71">
        <v>1.1491199999999999</v>
      </c>
      <c r="F71">
        <v>1.17333333333333</v>
      </c>
      <c r="G71">
        <v>3.8079621643569701</v>
      </c>
      <c r="H71">
        <v>1.0676183733623399</v>
      </c>
      <c r="I71">
        <v>7.97</v>
      </c>
    </row>
    <row r="72" spans="1:9">
      <c r="A72">
        <f t="shared" si="1"/>
        <v>71</v>
      </c>
      <c r="B72" s="25">
        <v>31199</v>
      </c>
      <c r="C72">
        <v>2.15</v>
      </c>
      <c r="D72">
        <v>3.5234800000000002</v>
      </c>
      <c r="E72">
        <v>0.86285000000000001</v>
      </c>
      <c r="F72">
        <v>1.37666666666667</v>
      </c>
      <c r="G72">
        <v>3.81718297824996</v>
      </c>
      <c r="H72">
        <v>1.00683073479429</v>
      </c>
      <c r="I72">
        <v>7.53</v>
      </c>
    </row>
    <row r="73" spans="1:9">
      <c r="A73">
        <f t="shared" si="1"/>
        <v>72</v>
      </c>
      <c r="B73" s="25">
        <v>31229</v>
      </c>
      <c r="C73">
        <v>1.86</v>
      </c>
      <c r="D73">
        <v>3.4077199999999999</v>
      </c>
      <c r="E73">
        <v>-0.10876</v>
      </c>
      <c r="F73">
        <v>1.38</v>
      </c>
      <c r="G73">
        <v>3.8090642027750201</v>
      </c>
      <c r="H73">
        <v>1.09390205510976</v>
      </c>
      <c r="I73">
        <v>7.88</v>
      </c>
    </row>
    <row r="74" spans="1:9">
      <c r="A74">
        <f t="shared" si="1"/>
        <v>73</v>
      </c>
      <c r="B74" s="25">
        <v>31260</v>
      </c>
      <c r="C74">
        <v>2.2200000000000002</v>
      </c>
      <c r="D74">
        <v>3.43221</v>
      </c>
      <c r="E74">
        <v>0.21021000000000001</v>
      </c>
      <c r="F74">
        <v>1.0833333333333299</v>
      </c>
      <c r="G74">
        <v>3.8115881503808602</v>
      </c>
      <c r="H74">
        <v>1.04124488183972</v>
      </c>
      <c r="I74">
        <v>7.9</v>
      </c>
    </row>
    <row r="75" spans="1:9">
      <c r="A75">
        <f t="shared" si="1"/>
        <v>74</v>
      </c>
      <c r="B75" s="25">
        <v>31291</v>
      </c>
      <c r="C75">
        <v>2.17</v>
      </c>
      <c r="D75">
        <v>3.4663300000000001</v>
      </c>
      <c r="E75">
        <v>0.82074999999999998</v>
      </c>
      <c r="F75">
        <v>1.08666666666667</v>
      </c>
      <c r="G75">
        <v>3.8598983454640701</v>
      </c>
      <c r="H75">
        <v>1.1336304490838101</v>
      </c>
      <c r="I75">
        <v>7.92</v>
      </c>
    </row>
    <row r="76" spans="1:9">
      <c r="A76">
        <f t="shared" si="1"/>
        <v>75</v>
      </c>
      <c r="B76" s="25">
        <v>31321</v>
      </c>
      <c r="C76">
        <v>2.35</v>
      </c>
      <c r="D76">
        <v>3.39432</v>
      </c>
      <c r="E76">
        <v>0.56898000000000004</v>
      </c>
      <c r="F76">
        <v>1.0900000000000001</v>
      </c>
      <c r="G76">
        <v>3.64308225703597</v>
      </c>
      <c r="H76">
        <v>1.04617499089803</v>
      </c>
      <c r="I76">
        <v>7.99</v>
      </c>
    </row>
    <row r="77" spans="1:9">
      <c r="A77">
        <f t="shared" si="1"/>
        <v>76</v>
      </c>
      <c r="B77" s="25">
        <v>31352</v>
      </c>
      <c r="C77">
        <v>2.4</v>
      </c>
      <c r="D77">
        <v>3.5499100000000001</v>
      </c>
      <c r="E77">
        <v>0.51136999999999999</v>
      </c>
      <c r="F77">
        <v>0.99333333333332996</v>
      </c>
      <c r="G77">
        <v>3.7598082782712101</v>
      </c>
      <c r="H77">
        <v>1.07453806269624</v>
      </c>
      <c r="I77">
        <v>8.0500000000000007</v>
      </c>
    </row>
    <row r="78" spans="1:9">
      <c r="A78">
        <f t="shared" si="1"/>
        <v>77</v>
      </c>
      <c r="B78" s="25">
        <v>31382</v>
      </c>
      <c r="C78">
        <v>2.58</v>
      </c>
      <c r="D78">
        <v>3.6073300000000001</v>
      </c>
      <c r="E78">
        <v>1.4502999999999999</v>
      </c>
      <c r="F78">
        <v>0.99666666666667003</v>
      </c>
      <c r="G78">
        <v>3.9613274470014002</v>
      </c>
      <c r="H78">
        <v>1.14868020388292</v>
      </c>
      <c r="I78">
        <v>8.27</v>
      </c>
    </row>
    <row r="79" spans="1:9">
      <c r="A79">
        <f t="shared" si="1"/>
        <v>78</v>
      </c>
      <c r="B79" s="25">
        <v>31413</v>
      </c>
      <c r="C79">
        <v>2.36</v>
      </c>
      <c r="D79">
        <v>3.5644499999999999</v>
      </c>
      <c r="E79">
        <v>2.0925799999999999</v>
      </c>
      <c r="F79">
        <v>0.7</v>
      </c>
      <c r="G79">
        <v>3.9517122629768999</v>
      </c>
      <c r="H79">
        <v>1.1294852984564401</v>
      </c>
      <c r="I79">
        <v>8.14</v>
      </c>
    </row>
    <row r="80" spans="1:9">
      <c r="A80">
        <f t="shared" si="1"/>
        <v>79</v>
      </c>
      <c r="B80" s="25">
        <v>31444</v>
      </c>
      <c r="C80">
        <v>2.98</v>
      </c>
      <c r="D80">
        <v>3.0863700000000001</v>
      </c>
      <c r="E80">
        <v>1.05582</v>
      </c>
      <c r="F80">
        <v>1.20333333333333</v>
      </c>
      <c r="G80">
        <v>3.8906055602454299</v>
      </c>
      <c r="H80">
        <v>1.0288303450863401</v>
      </c>
      <c r="I80">
        <v>7.86</v>
      </c>
    </row>
    <row r="81" spans="1:9">
      <c r="A81">
        <f t="shared" si="1"/>
        <v>80</v>
      </c>
      <c r="B81" s="25">
        <v>31472</v>
      </c>
      <c r="C81">
        <v>3.11</v>
      </c>
      <c r="D81">
        <v>2.46062</v>
      </c>
      <c r="E81">
        <v>0.20949000000000001</v>
      </c>
      <c r="F81">
        <v>1.2066666666666701</v>
      </c>
      <c r="G81">
        <v>3.8405791666096798</v>
      </c>
      <c r="H81">
        <v>1.12280155257456</v>
      </c>
      <c r="I81">
        <v>7.48</v>
      </c>
    </row>
    <row r="82" spans="1:9">
      <c r="A82">
        <f t="shared" si="1"/>
        <v>81</v>
      </c>
      <c r="B82" s="25">
        <v>31503</v>
      </c>
      <c r="C82">
        <v>2.81</v>
      </c>
      <c r="D82">
        <v>2.10033</v>
      </c>
      <c r="E82">
        <v>0.52210999999999996</v>
      </c>
      <c r="F82">
        <v>1.1100000000000001</v>
      </c>
      <c r="G82">
        <v>3.8349606410081498</v>
      </c>
      <c r="H82">
        <v>1.3082849687812099</v>
      </c>
      <c r="I82">
        <v>6.99</v>
      </c>
    </row>
    <row r="83" spans="1:9">
      <c r="A83">
        <f t="shared" si="1"/>
        <v>82</v>
      </c>
      <c r="B83" s="25">
        <v>31533</v>
      </c>
      <c r="C83">
        <v>2.2400000000000002</v>
      </c>
      <c r="D83">
        <v>2.0461499999999999</v>
      </c>
      <c r="E83">
        <v>0.59004000000000001</v>
      </c>
      <c r="F83">
        <v>1.2166666666666699</v>
      </c>
      <c r="G83">
        <v>3.9749096770713099</v>
      </c>
      <c r="H83">
        <v>1.14832816713898</v>
      </c>
      <c r="I83">
        <v>6.85</v>
      </c>
    </row>
    <row r="84" spans="1:9">
      <c r="A84">
        <f t="shared" si="1"/>
        <v>83</v>
      </c>
      <c r="B84" s="25">
        <v>31564</v>
      </c>
      <c r="C84">
        <v>2.99</v>
      </c>
      <c r="D84">
        <v>2.1482199999999998</v>
      </c>
      <c r="E84">
        <v>0.18726999999999999</v>
      </c>
      <c r="F84">
        <v>1.2233333333333301</v>
      </c>
      <c r="G84">
        <v>3.9654950141264802</v>
      </c>
      <c r="H84">
        <v>1.0315916119830699</v>
      </c>
      <c r="I84">
        <v>6.92</v>
      </c>
    </row>
    <row r="85" spans="1:9">
      <c r="A85">
        <f t="shared" si="1"/>
        <v>84</v>
      </c>
      <c r="B85" s="25">
        <v>31594</v>
      </c>
      <c r="C85">
        <v>2.82</v>
      </c>
      <c r="D85">
        <v>1.9245300000000001</v>
      </c>
      <c r="E85">
        <v>1.4018900000000001</v>
      </c>
      <c r="F85">
        <v>1.03</v>
      </c>
      <c r="G85">
        <v>3.9955995102946802</v>
      </c>
      <c r="H85">
        <v>1.0492941224727701</v>
      </c>
      <c r="I85">
        <v>6.56</v>
      </c>
    </row>
    <row r="86" spans="1:9">
      <c r="A86">
        <f t="shared" si="1"/>
        <v>85</v>
      </c>
      <c r="B86" s="25">
        <v>31625</v>
      </c>
      <c r="C86">
        <v>3.23</v>
      </c>
      <c r="D86">
        <v>1.7154700000000001</v>
      </c>
      <c r="E86">
        <v>0.85594999999999999</v>
      </c>
      <c r="F86">
        <v>0.93333333333333002</v>
      </c>
      <c r="G86">
        <v>4.0130210088470601</v>
      </c>
      <c r="H86">
        <v>1.02843191776235</v>
      </c>
      <c r="I86">
        <v>6.17</v>
      </c>
    </row>
    <row r="87" spans="1:9">
      <c r="A87">
        <f t="shared" si="1"/>
        <v>86</v>
      </c>
      <c r="B87" s="25">
        <v>31656</v>
      </c>
      <c r="C87">
        <v>2.75</v>
      </c>
      <c r="D87">
        <v>1.8755900000000001</v>
      </c>
      <c r="E87">
        <v>0.62731999999999999</v>
      </c>
      <c r="F87">
        <v>1.03666666666667</v>
      </c>
      <c r="G87">
        <v>4.0131012719096404</v>
      </c>
      <c r="H87">
        <v>1.1076553393278099</v>
      </c>
      <c r="I87">
        <v>5.89</v>
      </c>
    </row>
    <row r="88" spans="1:9">
      <c r="A88">
        <f t="shared" si="1"/>
        <v>87</v>
      </c>
      <c r="B88" s="25">
        <v>31686</v>
      </c>
      <c r="C88">
        <v>2.9</v>
      </c>
      <c r="D88">
        <v>1.8893</v>
      </c>
      <c r="E88">
        <v>1.52308</v>
      </c>
      <c r="F88">
        <v>1.04</v>
      </c>
      <c r="G88">
        <v>4.0428741932318797</v>
      </c>
      <c r="H88">
        <v>1.0419039566715</v>
      </c>
      <c r="I88">
        <v>5.85</v>
      </c>
    </row>
    <row r="89" spans="1:9">
      <c r="A89">
        <f t="shared" si="1"/>
        <v>88</v>
      </c>
      <c r="B89" s="25">
        <v>31717</v>
      </c>
      <c r="C89">
        <v>2.92</v>
      </c>
      <c r="D89">
        <v>1.77566</v>
      </c>
      <c r="E89">
        <v>1.65154</v>
      </c>
      <c r="F89">
        <v>0.94333333333333103</v>
      </c>
      <c r="G89">
        <v>4.0953494982336496</v>
      </c>
      <c r="H89">
        <v>1.08034886777547</v>
      </c>
      <c r="I89">
        <v>6.04</v>
      </c>
    </row>
    <row r="90" spans="1:9">
      <c r="A90">
        <f t="shared" si="1"/>
        <v>89</v>
      </c>
      <c r="B90" s="25">
        <v>31747</v>
      </c>
      <c r="C90">
        <v>2.74</v>
      </c>
      <c r="D90">
        <v>1.5707800000000001</v>
      </c>
      <c r="E90">
        <v>1.43272</v>
      </c>
      <c r="F90">
        <v>0.64666666666667005</v>
      </c>
      <c r="G90">
        <v>4.20420908075124</v>
      </c>
      <c r="H90">
        <v>1.45509777059736</v>
      </c>
      <c r="I90">
        <v>6.91</v>
      </c>
    </row>
    <row r="91" spans="1:9">
      <c r="A91">
        <f t="shared" si="1"/>
        <v>90</v>
      </c>
      <c r="B91" s="25">
        <v>31778</v>
      </c>
      <c r="C91">
        <v>2.54</v>
      </c>
      <c r="D91">
        <v>1.5784</v>
      </c>
      <c r="E91">
        <v>0.65624000000000005</v>
      </c>
      <c r="F91">
        <v>0.65</v>
      </c>
      <c r="G91">
        <v>4.26849515348498</v>
      </c>
      <c r="H91">
        <v>1.1799906652808601</v>
      </c>
      <c r="I91">
        <v>6.43</v>
      </c>
    </row>
    <row r="92" spans="1:9">
      <c r="A92">
        <f t="shared" si="1"/>
        <v>91</v>
      </c>
      <c r="B92" s="25">
        <v>31809</v>
      </c>
      <c r="C92">
        <v>2.46</v>
      </c>
      <c r="D92">
        <v>1.93553</v>
      </c>
      <c r="E92">
        <v>2.6448100000000001</v>
      </c>
      <c r="F92">
        <v>0.65666666666666995</v>
      </c>
      <c r="G92">
        <v>4.0007727463342997</v>
      </c>
      <c r="H92">
        <v>1.0346183621145999</v>
      </c>
      <c r="I92">
        <v>6.1</v>
      </c>
    </row>
    <row r="93" spans="1:9">
      <c r="A93">
        <f t="shared" si="1"/>
        <v>92</v>
      </c>
      <c r="B93" s="25">
        <v>31837</v>
      </c>
      <c r="C93">
        <v>2.1</v>
      </c>
      <c r="D93">
        <v>2.4274900000000001</v>
      </c>
      <c r="E93">
        <v>3.4997400000000001</v>
      </c>
      <c r="F93">
        <v>0.66333333333333</v>
      </c>
      <c r="G93">
        <v>4.0715265769045201</v>
      </c>
      <c r="H93">
        <v>0.99967379344734997</v>
      </c>
      <c r="I93">
        <v>6.13</v>
      </c>
    </row>
    <row r="94" spans="1:9">
      <c r="A94">
        <f t="shared" si="1"/>
        <v>93</v>
      </c>
      <c r="B94" s="25">
        <v>31868</v>
      </c>
      <c r="C94">
        <v>1.83</v>
      </c>
      <c r="D94">
        <v>3.0215700000000001</v>
      </c>
      <c r="E94">
        <v>4.1010900000000001</v>
      </c>
      <c r="F94">
        <v>0.37</v>
      </c>
      <c r="G94">
        <v>4.2568287364548798</v>
      </c>
      <c r="H94">
        <v>1.2884714616242501</v>
      </c>
      <c r="I94">
        <v>6.37</v>
      </c>
    </row>
    <row r="95" spans="1:9">
      <c r="A95">
        <f t="shared" si="1"/>
        <v>94</v>
      </c>
      <c r="B95" s="25">
        <v>31898</v>
      </c>
      <c r="C95">
        <v>2.02</v>
      </c>
      <c r="D95">
        <v>3.0939299999999998</v>
      </c>
      <c r="E95">
        <v>4.55253</v>
      </c>
      <c r="F95">
        <v>0.37333333333333002</v>
      </c>
      <c r="G95">
        <v>4.2599456779478304</v>
      </c>
      <c r="H95">
        <v>1.2464065531364501</v>
      </c>
      <c r="I95">
        <v>6.85</v>
      </c>
    </row>
    <row r="96" spans="1:9">
      <c r="A96">
        <f t="shared" si="1"/>
        <v>95</v>
      </c>
      <c r="B96" s="25">
        <v>31929</v>
      </c>
      <c r="C96">
        <v>2.14</v>
      </c>
      <c r="D96">
        <v>3.1028199999999999</v>
      </c>
      <c r="E96">
        <v>5.3922499999999998</v>
      </c>
      <c r="F96">
        <v>0.27666666666667</v>
      </c>
      <c r="G96">
        <v>4.3370448712099403</v>
      </c>
      <c r="H96">
        <v>1.1120480100883201</v>
      </c>
      <c r="I96">
        <v>6.73</v>
      </c>
    </row>
    <row r="97" spans="1:9">
      <c r="A97">
        <f t="shared" si="1"/>
        <v>96</v>
      </c>
      <c r="B97" s="25">
        <v>31959</v>
      </c>
      <c r="C97">
        <v>1.95</v>
      </c>
      <c r="D97">
        <v>3.31264</v>
      </c>
      <c r="E97">
        <v>5.5385</v>
      </c>
      <c r="F97">
        <v>0.18</v>
      </c>
      <c r="G97">
        <v>4.22343488813208</v>
      </c>
      <c r="H97">
        <v>0.97548292526136005</v>
      </c>
      <c r="I97">
        <v>6.58</v>
      </c>
    </row>
    <row r="98" spans="1:9">
      <c r="A98">
        <f t="shared" si="1"/>
        <v>97</v>
      </c>
      <c r="B98" s="25">
        <v>31990</v>
      </c>
      <c r="C98">
        <v>1.8</v>
      </c>
      <c r="D98">
        <v>3.5908000000000002</v>
      </c>
      <c r="E98">
        <v>6.5513599999999999</v>
      </c>
      <c r="F98">
        <v>8.6666666666669598E-2</v>
      </c>
      <c r="G98">
        <v>4.17826794749499</v>
      </c>
      <c r="H98">
        <v>1.0892459036628599</v>
      </c>
      <c r="I98">
        <v>6.73</v>
      </c>
    </row>
    <row r="99" spans="1:9">
      <c r="A99">
        <f t="shared" si="1"/>
        <v>98</v>
      </c>
      <c r="B99" s="25">
        <v>32021</v>
      </c>
      <c r="C99">
        <v>1.68</v>
      </c>
      <c r="D99">
        <v>3.6011799999999998</v>
      </c>
      <c r="E99">
        <v>6.6147999999999998</v>
      </c>
      <c r="F99">
        <v>-6.6666666666694904E-3</v>
      </c>
      <c r="G99">
        <v>4.2671129501790599</v>
      </c>
      <c r="H99">
        <v>0.99586303666919995</v>
      </c>
      <c r="I99">
        <v>7.22</v>
      </c>
    </row>
    <row r="100" spans="1:9">
      <c r="A100">
        <f t="shared" si="1"/>
        <v>99</v>
      </c>
      <c r="B100" s="25">
        <v>32051</v>
      </c>
      <c r="C100">
        <v>2.74</v>
      </c>
      <c r="D100">
        <v>3.7434099999999999</v>
      </c>
      <c r="E100">
        <v>7.6520700000000001</v>
      </c>
      <c r="F100">
        <v>9.9999999999999603E-2</v>
      </c>
      <c r="G100">
        <v>4.2223093717764</v>
      </c>
      <c r="H100">
        <v>1.24241362908981</v>
      </c>
      <c r="I100">
        <v>7.29</v>
      </c>
    </row>
    <row r="101" spans="1:9">
      <c r="A101">
        <f t="shared" si="1"/>
        <v>100</v>
      </c>
      <c r="B101" s="25">
        <v>32082</v>
      </c>
      <c r="C101">
        <v>2.2400000000000002</v>
      </c>
      <c r="D101">
        <v>3.75692</v>
      </c>
      <c r="E101">
        <v>7.7244700000000002</v>
      </c>
      <c r="F101">
        <v>-9.6666666666670203E-2</v>
      </c>
      <c r="G101">
        <v>4.2851121585010903</v>
      </c>
      <c r="H101">
        <v>0.92029748113902698</v>
      </c>
      <c r="I101">
        <v>6.69</v>
      </c>
    </row>
    <row r="102" spans="1:9">
      <c r="A102">
        <f t="shared" si="1"/>
        <v>101</v>
      </c>
      <c r="B102" s="25">
        <v>32112</v>
      </c>
      <c r="C102">
        <v>2.46</v>
      </c>
      <c r="D102">
        <v>3.8067299999999999</v>
      </c>
      <c r="E102">
        <v>7.3425500000000001</v>
      </c>
      <c r="F102">
        <v>-0.19333333333333</v>
      </c>
      <c r="G102">
        <v>4.3263499507546799</v>
      </c>
      <c r="H102">
        <v>1.0861949576429499</v>
      </c>
      <c r="I102">
        <v>6.77</v>
      </c>
    </row>
    <row r="103" spans="1:9">
      <c r="A103">
        <f t="shared" si="1"/>
        <v>102</v>
      </c>
      <c r="B103" s="25">
        <v>32143</v>
      </c>
      <c r="C103">
        <v>2.81</v>
      </c>
      <c r="D103">
        <v>3.7271200000000002</v>
      </c>
      <c r="E103">
        <v>7.7174699999999996</v>
      </c>
      <c r="F103">
        <v>-0.19</v>
      </c>
      <c r="G103">
        <v>4.3145269063652298</v>
      </c>
      <c r="H103">
        <v>0.97907269563517096</v>
      </c>
      <c r="I103">
        <v>6.83</v>
      </c>
    </row>
    <row r="104" spans="1:9">
      <c r="A104">
        <f t="shared" si="1"/>
        <v>103</v>
      </c>
      <c r="B104" s="25">
        <v>32174</v>
      </c>
      <c r="C104">
        <v>2.46</v>
      </c>
      <c r="D104">
        <v>3.5143800000000001</v>
      </c>
      <c r="E104">
        <v>6.8004199999999999</v>
      </c>
      <c r="F104">
        <v>-0.18333333333332999</v>
      </c>
      <c r="G104">
        <v>4.2036398774710202</v>
      </c>
      <c r="H104">
        <v>0.87000661155731496</v>
      </c>
      <c r="I104">
        <v>6.58</v>
      </c>
    </row>
    <row r="105" spans="1:9">
      <c r="A105">
        <f t="shared" si="1"/>
        <v>104</v>
      </c>
      <c r="B105" s="25">
        <v>32203</v>
      </c>
      <c r="C105">
        <v>2</v>
      </c>
      <c r="D105">
        <v>3.5992999999999999</v>
      </c>
      <c r="E105">
        <v>6.88002</v>
      </c>
      <c r="F105">
        <v>-0.176666666666669</v>
      </c>
      <c r="G105">
        <v>4.1769329865886196</v>
      </c>
      <c r="H105">
        <v>0.91404867419845104</v>
      </c>
      <c r="I105">
        <v>6.58</v>
      </c>
    </row>
    <row r="106" spans="1:9">
      <c r="A106">
        <f t="shared" si="1"/>
        <v>105</v>
      </c>
      <c r="B106" s="25">
        <v>32234</v>
      </c>
      <c r="C106">
        <v>2.0299999999999998</v>
      </c>
      <c r="D106">
        <v>3.7158000000000002</v>
      </c>
      <c r="E106">
        <v>6.8166500000000001</v>
      </c>
      <c r="F106">
        <v>-0.47</v>
      </c>
      <c r="G106">
        <v>4.2956734789508202</v>
      </c>
      <c r="H106">
        <v>0.98744979803608302</v>
      </c>
      <c r="I106">
        <v>6.87</v>
      </c>
    </row>
    <row r="107" spans="1:9">
      <c r="A107">
        <f t="shared" si="1"/>
        <v>106</v>
      </c>
      <c r="B107" s="25">
        <v>32264</v>
      </c>
      <c r="C107">
        <v>1.84</v>
      </c>
      <c r="D107">
        <v>3.7531500000000002</v>
      </c>
      <c r="E107">
        <v>5.99437</v>
      </c>
      <c r="F107">
        <v>-0.26333333333332998</v>
      </c>
      <c r="G107">
        <v>4.1221658278377102</v>
      </c>
      <c r="H107">
        <v>0.92101676910933605</v>
      </c>
      <c r="I107">
        <v>7.09</v>
      </c>
    </row>
    <row r="108" spans="1:9">
      <c r="A108">
        <f t="shared" si="1"/>
        <v>107</v>
      </c>
      <c r="B108" s="25">
        <v>32295</v>
      </c>
      <c r="C108">
        <v>2.1800000000000002</v>
      </c>
      <c r="D108">
        <v>3.8016899999999998</v>
      </c>
      <c r="E108">
        <v>5.7695100000000004</v>
      </c>
      <c r="F108">
        <v>-0.45666666666667</v>
      </c>
      <c r="G108">
        <v>4.2462711604291199</v>
      </c>
      <c r="H108">
        <v>1.0570075374597601</v>
      </c>
      <c r="I108">
        <v>7.51</v>
      </c>
    </row>
    <row r="109" spans="1:9">
      <c r="A109">
        <f t="shared" si="1"/>
        <v>108</v>
      </c>
      <c r="B109" s="25">
        <v>32325</v>
      </c>
      <c r="C109">
        <v>1.99</v>
      </c>
      <c r="D109">
        <v>4.0666000000000002</v>
      </c>
      <c r="E109">
        <v>5.0837300000000001</v>
      </c>
      <c r="F109">
        <v>-0.44999999999999901</v>
      </c>
      <c r="G109">
        <v>4.1781922017250199</v>
      </c>
      <c r="H109">
        <v>0.94776762855550101</v>
      </c>
      <c r="I109">
        <v>7.75</v>
      </c>
    </row>
    <row r="110" spans="1:9">
      <c r="A110">
        <f t="shared" si="1"/>
        <v>109</v>
      </c>
      <c r="B110" s="25">
        <v>32356</v>
      </c>
      <c r="C110">
        <v>1.96</v>
      </c>
      <c r="D110">
        <v>3.96509</v>
      </c>
      <c r="E110">
        <v>4.6754699999999998</v>
      </c>
      <c r="F110">
        <v>-0.24333333333333099</v>
      </c>
      <c r="G110">
        <v>4.1865174201930397</v>
      </c>
      <c r="H110">
        <v>0.95453987706620802</v>
      </c>
      <c r="I110">
        <v>8.01</v>
      </c>
    </row>
    <row r="111" spans="1:9">
      <c r="A111">
        <f t="shared" si="1"/>
        <v>110</v>
      </c>
      <c r="B111" s="25">
        <v>32387</v>
      </c>
      <c r="C111">
        <v>2.0299999999999998</v>
      </c>
      <c r="D111">
        <v>4.1204400000000003</v>
      </c>
      <c r="E111">
        <v>4.1236699999999997</v>
      </c>
      <c r="F111">
        <v>-0.43666666666666898</v>
      </c>
      <c r="G111">
        <v>4.2162119004569902</v>
      </c>
      <c r="H111">
        <v>1.07299202399126</v>
      </c>
      <c r="I111">
        <v>8.19</v>
      </c>
    </row>
    <row r="112" spans="1:9">
      <c r="A112">
        <f t="shared" si="1"/>
        <v>111</v>
      </c>
      <c r="B112" s="25">
        <v>32417</v>
      </c>
      <c r="C112">
        <v>1.76</v>
      </c>
      <c r="D112">
        <v>4.1286199999999997</v>
      </c>
      <c r="E112">
        <v>3.1321300000000001</v>
      </c>
      <c r="F112">
        <v>-0.43</v>
      </c>
      <c r="G112">
        <v>4.1533961699110096</v>
      </c>
      <c r="H112">
        <v>0.94812324602107401</v>
      </c>
      <c r="I112">
        <v>8.3000000000000007</v>
      </c>
    </row>
    <row r="113" spans="1:9">
      <c r="A113">
        <f t="shared" si="1"/>
        <v>112</v>
      </c>
      <c r="B113" s="25">
        <v>32448</v>
      </c>
      <c r="C113">
        <v>1.42</v>
      </c>
      <c r="D113">
        <v>4.17197</v>
      </c>
      <c r="E113">
        <v>2.7533699999999999</v>
      </c>
      <c r="F113">
        <v>-0.52333333333332999</v>
      </c>
      <c r="G113">
        <v>4.2065702035239001</v>
      </c>
      <c r="H113">
        <v>1.0248572816478601</v>
      </c>
      <c r="I113">
        <v>8.35</v>
      </c>
    </row>
    <row r="114" spans="1:9">
      <c r="A114">
        <f t="shared" si="1"/>
        <v>113</v>
      </c>
      <c r="B114" s="25">
        <v>32478</v>
      </c>
      <c r="C114">
        <v>1.51</v>
      </c>
      <c r="D114">
        <v>4.3053600000000003</v>
      </c>
      <c r="E114">
        <v>2.7521599999999999</v>
      </c>
      <c r="F114">
        <v>-0.51666666666667005</v>
      </c>
      <c r="G114">
        <v>4.2667480208731998</v>
      </c>
      <c r="H114">
        <v>1.10383530888262</v>
      </c>
      <c r="I114">
        <v>8.76</v>
      </c>
    </row>
    <row r="115" spans="1:9">
      <c r="A115">
        <f t="shared" si="1"/>
        <v>114</v>
      </c>
      <c r="B115" s="25">
        <v>32509</v>
      </c>
      <c r="C115">
        <v>1.64</v>
      </c>
      <c r="D115">
        <v>4.4326600000000003</v>
      </c>
      <c r="E115">
        <v>3.01275</v>
      </c>
      <c r="F115">
        <v>-0.40999999999999898</v>
      </c>
      <c r="G115">
        <v>4.2272419720161603</v>
      </c>
      <c r="H115">
        <v>1.01412510004531</v>
      </c>
      <c r="I115">
        <v>9.1199999999999992</v>
      </c>
    </row>
    <row r="116" spans="1:9">
      <c r="A116">
        <f t="shared" si="1"/>
        <v>115</v>
      </c>
      <c r="B116" s="25">
        <v>32540</v>
      </c>
      <c r="C116">
        <v>1.29</v>
      </c>
      <c r="D116">
        <v>4.6278800000000002</v>
      </c>
      <c r="E116">
        <v>2.1055899999999999</v>
      </c>
      <c r="F116">
        <v>-0.60333333333332995</v>
      </c>
      <c r="G116">
        <v>4.0515675141925396</v>
      </c>
      <c r="H116">
        <v>0.99780167910141504</v>
      </c>
      <c r="I116">
        <v>9.36</v>
      </c>
    </row>
    <row r="117" spans="1:9">
      <c r="A117">
        <f t="shared" si="1"/>
        <v>116</v>
      </c>
      <c r="B117" s="25">
        <v>32568</v>
      </c>
      <c r="C117">
        <v>1.37</v>
      </c>
      <c r="D117">
        <v>4.6556300000000004</v>
      </c>
      <c r="E117">
        <v>2.1152299999999999</v>
      </c>
      <c r="F117">
        <v>-0.79666666666666996</v>
      </c>
      <c r="G117">
        <v>4.0855920577809304</v>
      </c>
      <c r="H117">
        <v>0.949894238105365</v>
      </c>
      <c r="I117">
        <v>9.85</v>
      </c>
    </row>
    <row r="118" spans="1:9">
      <c r="A118">
        <f t="shared" si="1"/>
        <v>117</v>
      </c>
      <c r="B118" s="25">
        <v>32599</v>
      </c>
      <c r="C118">
        <v>1.59</v>
      </c>
      <c r="D118">
        <v>4.8435600000000001</v>
      </c>
      <c r="E118">
        <v>1.6256200000000001</v>
      </c>
      <c r="F118">
        <v>-0.59</v>
      </c>
      <c r="G118">
        <v>4.2049987679206096</v>
      </c>
      <c r="H118">
        <v>0.99979278259829996</v>
      </c>
      <c r="I118">
        <v>9.84</v>
      </c>
    </row>
    <row r="119" spans="1:9">
      <c r="A119">
        <f t="shared" si="1"/>
        <v>118</v>
      </c>
      <c r="B119" s="25">
        <v>32629</v>
      </c>
      <c r="C119">
        <v>1.86</v>
      </c>
      <c r="D119">
        <v>4.9214399999999996</v>
      </c>
      <c r="E119">
        <v>1.05447</v>
      </c>
      <c r="F119">
        <v>-0.58333333333333004</v>
      </c>
      <c r="G119">
        <v>3.9633183613686098</v>
      </c>
      <c r="H119">
        <v>1.0908145728699301</v>
      </c>
      <c r="I119">
        <v>9.81</v>
      </c>
    </row>
    <row r="120" spans="1:9">
      <c r="A120">
        <f t="shared" si="1"/>
        <v>119</v>
      </c>
      <c r="B120" s="25">
        <v>32660</v>
      </c>
      <c r="C120">
        <v>1.93</v>
      </c>
      <c r="D120">
        <v>4.7054200000000002</v>
      </c>
      <c r="E120">
        <v>0.84887000000000001</v>
      </c>
      <c r="F120">
        <v>-0.47666666666667001</v>
      </c>
      <c r="G120">
        <v>4.0767989871078898</v>
      </c>
      <c r="H120">
        <v>1.16249342108862</v>
      </c>
      <c r="I120">
        <v>9.5299999999999994</v>
      </c>
    </row>
    <row r="121" spans="1:9">
      <c r="A121">
        <f t="shared" si="1"/>
        <v>120</v>
      </c>
      <c r="B121" s="25">
        <v>32690</v>
      </c>
      <c r="C121">
        <v>2.0499999999999998</v>
      </c>
      <c r="D121">
        <v>4.4489900000000002</v>
      </c>
      <c r="E121">
        <v>-8.9039999999999994E-2</v>
      </c>
      <c r="F121">
        <v>-0.56999999999999895</v>
      </c>
      <c r="G121">
        <v>3.8609816930082599</v>
      </c>
      <c r="H121">
        <v>1.15156798554614</v>
      </c>
      <c r="I121">
        <v>9.24</v>
      </c>
    </row>
    <row r="122" spans="1:9">
      <c r="A122">
        <f t="shared" si="1"/>
        <v>121</v>
      </c>
      <c r="B122" s="25">
        <v>32721</v>
      </c>
      <c r="C122">
        <v>1.62</v>
      </c>
      <c r="D122">
        <v>4.1513900000000001</v>
      </c>
      <c r="E122">
        <v>0.38212000000000002</v>
      </c>
      <c r="F122">
        <v>-0.56333333333333002</v>
      </c>
      <c r="G122">
        <v>3.7870127769530599</v>
      </c>
      <c r="H122">
        <v>1.1552770524065099</v>
      </c>
      <c r="I122">
        <v>8.99</v>
      </c>
    </row>
    <row r="123" spans="1:9">
      <c r="A123">
        <f t="shared" si="1"/>
        <v>122</v>
      </c>
      <c r="B123" s="25">
        <v>32752</v>
      </c>
      <c r="C123">
        <v>1.6</v>
      </c>
      <c r="D123">
        <v>3.87724</v>
      </c>
      <c r="E123">
        <v>0.29885</v>
      </c>
      <c r="F123">
        <v>-0.456666666666671</v>
      </c>
      <c r="G123">
        <v>3.8493379722753698</v>
      </c>
      <c r="H123">
        <v>1.1883357371759</v>
      </c>
      <c r="I123">
        <v>9.02</v>
      </c>
    </row>
    <row r="124" spans="1:9">
      <c r="A124">
        <f t="shared" si="1"/>
        <v>123</v>
      </c>
      <c r="B124" s="25">
        <v>32782</v>
      </c>
      <c r="C124">
        <v>1.89</v>
      </c>
      <c r="D124">
        <v>3.9445299999999999</v>
      </c>
      <c r="E124">
        <v>-0.26240000000000002</v>
      </c>
      <c r="F124">
        <v>-0.45</v>
      </c>
      <c r="G124">
        <v>3.6864844794115901</v>
      </c>
      <c r="H124">
        <v>1.2312873124946799</v>
      </c>
      <c r="I124">
        <v>8.84</v>
      </c>
    </row>
    <row r="125" spans="1:9">
      <c r="A125">
        <f t="shared" si="1"/>
        <v>124</v>
      </c>
      <c r="B125" s="25">
        <v>32813</v>
      </c>
      <c r="C125">
        <v>1.97</v>
      </c>
      <c r="D125">
        <v>3.9302800000000002</v>
      </c>
      <c r="E125">
        <v>-9.3679999999999999E-2</v>
      </c>
      <c r="F125">
        <v>-0.34333333333332899</v>
      </c>
      <c r="G125">
        <v>3.9539591211581602</v>
      </c>
      <c r="H125">
        <v>1.2461266728756999</v>
      </c>
      <c r="I125">
        <v>8.5500000000000007</v>
      </c>
    </row>
    <row r="126" spans="1:9">
      <c r="A126">
        <f t="shared" si="1"/>
        <v>125</v>
      </c>
      <c r="B126" s="25">
        <v>32843</v>
      </c>
      <c r="C126">
        <v>1.89</v>
      </c>
      <c r="D126">
        <v>3.9062199999999998</v>
      </c>
      <c r="E126">
        <v>4.231E-2</v>
      </c>
      <c r="F126">
        <v>-0.33666666666667</v>
      </c>
      <c r="G126">
        <v>4.0122762494555504</v>
      </c>
      <c r="H126">
        <v>1.3086361640459201</v>
      </c>
      <c r="I126">
        <v>8.4499999999999993</v>
      </c>
    </row>
    <row r="127" spans="1:9">
      <c r="A127">
        <f t="shared" si="1"/>
        <v>126</v>
      </c>
      <c r="B127" s="25">
        <v>32874</v>
      </c>
      <c r="C127">
        <v>1.51</v>
      </c>
      <c r="D127">
        <v>4.1604299999999999</v>
      </c>
      <c r="E127">
        <v>-0.92842999999999998</v>
      </c>
      <c r="F127">
        <v>-0.33</v>
      </c>
      <c r="G127">
        <v>3.7187658625903102</v>
      </c>
      <c r="H127">
        <v>1.2539545262052301</v>
      </c>
      <c r="I127">
        <v>8.23</v>
      </c>
    </row>
    <row r="128" spans="1:9">
      <c r="A128">
        <f t="shared" si="1"/>
        <v>127</v>
      </c>
      <c r="B128" s="25">
        <v>32905</v>
      </c>
      <c r="C128">
        <v>1.63</v>
      </c>
      <c r="D128">
        <v>4.2723300000000002</v>
      </c>
      <c r="E128">
        <v>0.51409000000000005</v>
      </c>
      <c r="F128">
        <v>-0.42333333333333001</v>
      </c>
      <c r="G128">
        <v>3.7129626334971801</v>
      </c>
      <c r="H128">
        <v>1.22906362624347</v>
      </c>
      <c r="I128">
        <v>8.24</v>
      </c>
    </row>
    <row r="129" spans="1:9">
      <c r="A129">
        <f t="shared" si="1"/>
        <v>128</v>
      </c>
      <c r="B129" s="25">
        <v>32933</v>
      </c>
      <c r="C129">
        <v>1.56</v>
      </c>
      <c r="D129">
        <v>4.2765300000000002</v>
      </c>
      <c r="E129">
        <v>0.76922999999999997</v>
      </c>
      <c r="F129">
        <v>-0.51666666666667005</v>
      </c>
      <c r="G129">
        <v>3.7182939102692201</v>
      </c>
      <c r="H129">
        <v>1.25499943600646</v>
      </c>
      <c r="I129">
        <v>8.2799999999999994</v>
      </c>
    </row>
    <row r="130" spans="1:9">
      <c r="A130">
        <f t="shared" si="1"/>
        <v>129</v>
      </c>
      <c r="B130" s="25">
        <v>32964</v>
      </c>
      <c r="C130">
        <v>1.26</v>
      </c>
      <c r="D130">
        <v>3.8036599999999998</v>
      </c>
      <c r="E130">
        <v>0.52329999999999999</v>
      </c>
      <c r="F130">
        <v>-0.31</v>
      </c>
      <c r="G130">
        <v>3.7574320120643701</v>
      </c>
      <c r="H130">
        <v>1.233282796658</v>
      </c>
      <c r="I130">
        <v>8.26</v>
      </c>
    </row>
    <row r="131" spans="1:9">
      <c r="A131">
        <f t="shared" si="1"/>
        <v>130</v>
      </c>
      <c r="B131" s="25">
        <v>32994</v>
      </c>
      <c r="C131">
        <v>1.81</v>
      </c>
      <c r="D131">
        <v>3.6592600000000002</v>
      </c>
      <c r="E131">
        <v>1.4437500000000001</v>
      </c>
      <c r="F131">
        <v>-0.30333333333332901</v>
      </c>
      <c r="G131">
        <v>3.75457230072842</v>
      </c>
      <c r="H131">
        <v>1.2677826563358301</v>
      </c>
      <c r="I131">
        <v>8.18</v>
      </c>
    </row>
    <row r="132" spans="1:9">
      <c r="A132">
        <f t="shared" ref="A132:A195" si="2">A131+1</f>
        <v>131</v>
      </c>
      <c r="B132" s="25">
        <v>33025</v>
      </c>
      <c r="C132">
        <v>1.79</v>
      </c>
      <c r="D132">
        <v>3.8887100000000001</v>
      </c>
      <c r="E132">
        <v>1.72282</v>
      </c>
      <c r="F132">
        <v>-0.49666666666666998</v>
      </c>
      <c r="G132">
        <v>3.8517175404913599</v>
      </c>
      <c r="H132">
        <v>1.2302323590654101</v>
      </c>
      <c r="I132">
        <v>8.2899999999999991</v>
      </c>
    </row>
    <row r="133" spans="1:9">
      <c r="A133">
        <f t="shared" si="2"/>
        <v>132</v>
      </c>
      <c r="B133" s="25">
        <v>33055</v>
      </c>
      <c r="C133">
        <v>1.84</v>
      </c>
      <c r="D133">
        <v>3.8975399999999998</v>
      </c>
      <c r="E133">
        <v>2.5116000000000001</v>
      </c>
      <c r="F133">
        <v>-0.19</v>
      </c>
      <c r="G133">
        <v>3.8447138841545199</v>
      </c>
      <c r="H133">
        <v>1.2220545705186701</v>
      </c>
      <c r="I133">
        <v>8.15</v>
      </c>
    </row>
    <row r="134" spans="1:9">
      <c r="A134">
        <f t="shared" si="2"/>
        <v>133</v>
      </c>
      <c r="B134" s="25">
        <v>33086</v>
      </c>
      <c r="C134">
        <v>1.55</v>
      </c>
      <c r="D134">
        <v>4.5764899999999997</v>
      </c>
      <c r="E134">
        <v>1.89846</v>
      </c>
      <c r="F134">
        <v>1.6666666666670198E-2</v>
      </c>
      <c r="G134">
        <v>3.8844544472362399</v>
      </c>
      <c r="H134">
        <v>1.2060738681777301</v>
      </c>
      <c r="I134">
        <v>8.1300000000000008</v>
      </c>
    </row>
    <row r="135" spans="1:9">
      <c r="A135">
        <f t="shared" si="2"/>
        <v>134</v>
      </c>
      <c r="B135" s="25">
        <v>33117</v>
      </c>
      <c r="C135">
        <v>1.82</v>
      </c>
      <c r="D135">
        <v>4.9848999999999997</v>
      </c>
      <c r="E135">
        <v>2.3985500000000002</v>
      </c>
      <c r="F135">
        <v>0.22333333333333</v>
      </c>
      <c r="G135">
        <v>3.9375393004952901</v>
      </c>
      <c r="H135">
        <v>1.22958746005871</v>
      </c>
      <c r="I135">
        <v>8.1999999999999993</v>
      </c>
    </row>
    <row r="136" spans="1:9">
      <c r="A136">
        <f t="shared" si="2"/>
        <v>135</v>
      </c>
      <c r="B136" s="25">
        <v>33147</v>
      </c>
      <c r="C136">
        <v>2.09</v>
      </c>
      <c r="D136">
        <v>5.1747800000000002</v>
      </c>
      <c r="E136">
        <v>1.7048700000000001</v>
      </c>
      <c r="F136">
        <v>0.23</v>
      </c>
      <c r="G136">
        <v>3.9595932075581</v>
      </c>
      <c r="H136">
        <v>1.2873844682186499</v>
      </c>
      <c r="I136">
        <v>8.11</v>
      </c>
    </row>
    <row r="137" spans="1:9">
      <c r="A137">
        <f t="shared" si="2"/>
        <v>136</v>
      </c>
      <c r="B137" s="25">
        <v>33178</v>
      </c>
      <c r="C137">
        <v>2.36</v>
      </c>
      <c r="D137">
        <v>5.0786300000000004</v>
      </c>
      <c r="E137">
        <v>0.17917</v>
      </c>
      <c r="F137">
        <v>0.53333333333333099</v>
      </c>
      <c r="G137">
        <v>4.05687139075728</v>
      </c>
      <c r="H137">
        <v>1.2225345094090001</v>
      </c>
      <c r="I137">
        <v>7.81</v>
      </c>
    </row>
    <row r="138" spans="1:9">
      <c r="A138">
        <f t="shared" si="2"/>
        <v>137</v>
      </c>
      <c r="B138" s="25">
        <v>33208</v>
      </c>
      <c r="C138">
        <v>2.35</v>
      </c>
      <c r="D138">
        <v>4.8736800000000002</v>
      </c>
      <c r="E138">
        <v>-1.0788199999999999</v>
      </c>
      <c r="F138">
        <v>0.63666666666666905</v>
      </c>
      <c r="G138">
        <v>4.00942424128589</v>
      </c>
      <c r="H138">
        <v>1.2883256065848401</v>
      </c>
      <c r="I138">
        <v>7.31</v>
      </c>
    </row>
    <row r="139" spans="1:9">
      <c r="A139">
        <f t="shared" si="2"/>
        <v>138</v>
      </c>
      <c r="B139" s="25">
        <v>33239</v>
      </c>
      <c r="C139">
        <v>2.42</v>
      </c>
      <c r="D139">
        <v>4.4802099999999996</v>
      </c>
      <c r="E139">
        <v>-0.84677000000000002</v>
      </c>
      <c r="F139">
        <v>0.74</v>
      </c>
      <c r="G139">
        <v>3.9202157749116902</v>
      </c>
      <c r="H139">
        <v>1.2543457707461201</v>
      </c>
      <c r="I139">
        <v>6.91</v>
      </c>
    </row>
    <row r="140" spans="1:9">
      <c r="A140">
        <f t="shared" si="2"/>
        <v>139</v>
      </c>
      <c r="B140" s="25">
        <v>33270</v>
      </c>
      <c r="C140">
        <v>2.0499999999999998</v>
      </c>
      <c r="D140">
        <v>4.0747799999999996</v>
      </c>
      <c r="E140">
        <v>-2.4975100000000001</v>
      </c>
      <c r="F140">
        <v>0.94666666666666999</v>
      </c>
      <c r="G140">
        <v>3.9535988413174001</v>
      </c>
      <c r="H140">
        <v>1.20161774178888</v>
      </c>
      <c r="I140">
        <v>6.25</v>
      </c>
    </row>
    <row r="141" spans="1:9">
      <c r="A141">
        <f t="shared" si="2"/>
        <v>140</v>
      </c>
      <c r="B141" s="25">
        <v>33298</v>
      </c>
      <c r="C141">
        <v>2.04</v>
      </c>
      <c r="D141">
        <v>3.7056</v>
      </c>
      <c r="E141">
        <v>-3.4814699999999998</v>
      </c>
      <c r="F141">
        <v>1.15333333333333</v>
      </c>
      <c r="G141">
        <v>3.9571210999982398</v>
      </c>
      <c r="H141">
        <v>1.1899511517968699</v>
      </c>
      <c r="I141">
        <v>6.12</v>
      </c>
    </row>
    <row r="142" spans="1:9">
      <c r="A142">
        <f t="shared" si="2"/>
        <v>141</v>
      </c>
      <c r="B142" s="25">
        <v>33329</v>
      </c>
      <c r="C142">
        <v>1.92</v>
      </c>
      <c r="D142">
        <v>3.6770700000000001</v>
      </c>
      <c r="E142">
        <v>-3.1221899999999998</v>
      </c>
      <c r="F142">
        <v>1.06</v>
      </c>
      <c r="G142">
        <v>3.9008549564197801</v>
      </c>
      <c r="H142">
        <v>1.14729203954651</v>
      </c>
      <c r="I142">
        <v>5.91</v>
      </c>
    </row>
    <row r="143" spans="1:9">
      <c r="A143">
        <f t="shared" si="2"/>
        <v>142</v>
      </c>
      <c r="B143" s="25">
        <v>33359</v>
      </c>
      <c r="C143">
        <v>1.8</v>
      </c>
      <c r="D143">
        <v>3.8728899999999999</v>
      </c>
      <c r="E143">
        <v>-2.3692099999999998</v>
      </c>
      <c r="F143">
        <v>1.2666666666666699</v>
      </c>
      <c r="G143">
        <v>4.0244780226462504</v>
      </c>
      <c r="H143">
        <v>1.1669336722922501</v>
      </c>
      <c r="I143">
        <v>5.78</v>
      </c>
    </row>
    <row r="144" spans="1:9">
      <c r="A144">
        <f t="shared" si="2"/>
        <v>143</v>
      </c>
      <c r="B144" s="25">
        <v>33390</v>
      </c>
      <c r="C144">
        <v>1.72</v>
      </c>
      <c r="D144">
        <v>3.59076</v>
      </c>
      <c r="E144">
        <v>-1.79905</v>
      </c>
      <c r="F144">
        <v>1.2733333333333301</v>
      </c>
      <c r="G144">
        <v>4.0648240527293797</v>
      </c>
      <c r="H144">
        <v>1.15185846543152</v>
      </c>
      <c r="I144">
        <v>5.9</v>
      </c>
    </row>
    <row r="145" spans="1:9">
      <c r="A145">
        <f t="shared" si="2"/>
        <v>144</v>
      </c>
      <c r="B145" s="25">
        <v>33420</v>
      </c>
      <c r="C145">
        <v>1.69</v>
      </c>
      <c r="D145">
        <v>3.49797</v>
      </c>
      <c r="E145">
        <v>-1.57805</v>
      </c>
      <c r="F145">
        <v>1.18</v>
      </c>
      <c r="G145">
        <v>4.0151390515243701</v>
      </c>
      <c r="H145">
        <v>1.0985448289275299</v>
      </c>
      <c r="I145">
        <v>5.82</v>
      </c>
    </row>
    <row r="146" spans="1:9">
      <c r="A146">
        <f t="shared" si="2"/>
        <v>145</v>
      </c>
      <c r="B146" s="25">
        <v>33451</v>
      </c>
      <c r="C146">
        <v>1.83</v>
      </c>
      <c r="D146">
        <v>3.0517099999999999</v>
      </c>
      <c r="E146">
        <v>-1.79758</v>
      </c>
      <c r="F146">
        <v>1.28666666666667</v>
      </c>
      <c r="G146">
        <v>4.0646560951154802</v>
      </c>
      <c r="H146">
        <v>1.0314239125348199</v>
      </c>
      <c r="I146">
        <v>5.66</v>
      </c>
    </row>
    <row r="147" spans="1:9">
      <c r="A147">
        <f t="shared" si="2"/>
        <v>146</v>
      </c>
      <c r="B147" s="25">
        <v>33482</v>
      </c>
      <c r="C147">
        <v>2.04</v>
      </c>
      <c r="D147">
        <v>2.7766899999999999</v>
      </c>
      <c r="E147">
        <v>-1.06673</v>
      </c>
      <c r="F147">
        <v>1.2933333333333299</v>
      </c>
      <c r="G147">
        <v>4.1050563231407802</v>
      </c>
      <c r="H147">
        <v>1.03847784071933</v>
      </c>
      <c r="I147">
        <v>5.45</v>
      </c>
    </row>
    <row r="148" spans="1:9">
      <c r="A148">
        <f t="shared" si="2"/>
        <v>147</v>
      </c>
      <c r="B148" s="25">
        <v>33512</v>
      </c>
      <c r="C148">
        <v>2.02</v>
      </c>
      <c r="D148">
        <v>2.38314</v>
      </c>
      <c r="E148">
        <v>-0.47959000000000002</v>
      </c>
      <c r="F148">
        <v>1.4</v>
      </c>
      <c r="G148">
        <v>4.1031264865417096</v>
      </c>
      <c r="H148">
        <v>1.0511386310886399</v>
      </c>
      <c r="I148">
        <v>5.21</v>
      </c>
    </row>
    <row r="149" spans="1:9">
      <c r="A149">
        <f t="shared" si="2"/>
        <v>148</v>
      </c>
      <c r="B149" s="25">
        <v>33543</v>
      </c>
      <c r="C149">
        <v>2.0699999999999998</v>
      </c>
      <c r="D149">
        <v>2.4779100000000001</v>
      </c>
      <c r="E149">
        <v>0.58423000000000003</v>
      </c>
      <c r="F149">
        <v>1.40333333333333</v>
      </c>
      <c r="G149">
        <v>4.2010234709786296</v>
      </c>
      <c r="H149">
        <v>1.0212160776346499</v>
      </c>
      <c r="I149">
        <v>4.8099999999999996</v>
      </c>
    </row>
    <row r="150" spans="1:9">
      <c r="A150">
        <f t="shared" si="2"/>
        <v>149</v>
      </c>
      <c r="B150" s="25">
        <v>33573</v>
      </c>
      <c r="C150">
        <v>2.5499999999999998</v>
      </c>
      <c r="D150">
        <v>2.6384799999999999</v>
      </c>
      <c r="E150">
        <v>0.84453999999999996</v>
      </c>
      <c r="F150">
        <v>1.7066666666666701</v>
      </c>
      <c r="G150">
        <v>4.3589761412191104</v>
      </c>
      <c r="H150">
        <v>1.1167177020552801</v>
      </c>
      <c r="I150">
        <v>4.43</v>
      </c>
    </row>
    <row r="151" spans="1:9">
      <c r="A151">
        <f t="shared" si="2"/>
        <v>150</v>
      </c>
      <c r="B151" s="25">
        <v>33604</v>
      </c>
      <c r="C151">
        <v>1.82</v>
      </c>
      <c r="D151">
        <v>2.38897</v>
      </c>
      <c r="E151">
        <v>0.72694000000000003</v>
      </c>
      <c r="F151">
        <v>1.71</v>
      </c>
      <c r="G151">
        <v>4.1476283301694199</v>
      </c>
      <c r="H151">
        <v>1.0705487614993101</v>
      </c>
      <c r="I151">
        <v>4.03</v>
      </c>
    </row>
    <row r="152" spans="1:9">
      <c r="A152">
        <f t="shared" si="2"/>
        <v>151</v>
      </c>
      <c r="B152" s="25">
        <v>33635</v>
      </c>
      <c r="C152">
        <v>1.96</v>
      </c>
      <c r="D152">
        <v>2.59626</v>
      </c>
      <c r="E152">
        <v>2.1366800000000001</v>
      </c>
      <c r="F152">
        <v>1.81666666666667</v>
      </c>
      <c r="G152">
        <v>4.1676252383236099</v>
      </c>
      <c r="H152">
        <v>1.03248277452868</v>
      </c>
      <c r="I152">
        <v>4.0599999999999996</v>
      </c>
    </row>
    <row r="153" spans="1:9">
      <c r="A153">
        <f t="shared" si="2"/>
        <v>152</v>
      </c>
      <c r="B153" s="25">
        <v>33664</v>
      </c>
      <c r="C153">
        <v>1.71</v>
      </c>
      <c r="D153">
        <v>2.8242699999999998</v>
      </c>
      <c r="E153">
        <v>3.5413700000000001</v>
      </c>
      <c r="F153">
        <v>1.8233333333333299</v>
      </c>
      <c r="G153">
        <v>4.1606942589007199</v>
      </c>
      <c r="H153">
        <v>1.02118510073546</v>
      </c>
      <c r="I153">
        <v>3.98</v>
      </c>
    </row>
    <row r="154" spans="1:9">
      <c r="A154">
        <f t="shared" si="2"/>
        <v>153</v>
      </c>
      <c r="B154" s="25">
        <v>33695</v>
      </c>
      <c r="C154">
        <v>1.6</v>
      </c>
      <c r="D154">
        <v>2.9146999999999998</v>
      </c>
      <c r="E154">
        <v>4.1074700000000002</v>
      </c>
      <c r="F154">
        <v>1.83</v>
      </c>
      <c r="G154">
        <v>4.1443803183084098</v>
      </c>
      <c r="H154">
        <v>1.00327793950107</v>
      </c>
      <c r="I154">
        <v>3.73</v>
      </c>
    </row>
    <row r="155" spans="1:9">
      <c r="A155">
        <f t="shared" si="2"/>
        <v>154</v>
      </c>
      <c r="B155" s="25">
        <v>33725</v>
      </c>
      <c r="C155">
        <v>1.8</v>
      </c>
      <c r="D155">
        <v>2.6248300000000002</v>
      </c>
      <c r="E155">
        <v>3.41777</v>
      </c>
      <c r="F155">
        <v>2.0366666666666702</v>
      </c>
      <c r="G155">
        <v>4.3085623667941997</v>
      </c>
      <c r="H155">
        <v>1.0073703924844499</v>
      </c>
      <c r="I155">
        <v>3.82</v>
      </c>
    </row>
    <row r="156" spans="1:9">
      <c r="A156">
        <f t="shared" si="2"/>
        <v>155</v>
      </c>
      <c r="B156" s="25">
        <v>33756</v>
      </c>
      <c r="C156">
        <v>1.91</v>
      </c>
      <c r="D156">
        <v>2.6341999999999999</v>
      </c>
      <c r="E156">
        <v>2.5011000000000001</v>
      </c>
      <c r="F156">
        <v>2.2433333333333301</v>
      </c>
      <c r="G156">
        <v>4.2722982611806497</v>
      </c>
      <c r="H156">
        <v>0.96749355241983304</v>
      </c>
      <c r="I156">
        <v>3.76</v>
      </c>
    </row>
    <row r="157" spans="1:9">
      <c r="A157">
        <f t="shared" si="2"/>
        <v>156</v>
      </c>
      <c r="B157" s="25">
        <v>33786</v>
      </c>
      <c r="C157">
        <v>2.12</v>
      </c>
      <c r="D157">
        <v>2.8105899999999999</v>
      </c>
      <c r="E157">
        <v>3.3142499999999999</v>
      </c>
      <c r="F157">
        <v>2.15</v>
      </c>
      <c r="G157">
        <v>4.18684940712859</v>
      </c>
      <c r="H157">
        <v>0.97324721552901805</v>
      </c>
      <c r="I157">
        <v>3.25</v>
      </c>
    </row>
    <row r="158" spans="1:9">
      <c r="A158">
        <f t="shared" si="2"/>
        <v>157</v>
      </c>
      <c r="B158" s="25">
        <v>33817</v>
      </c>
      <c r="C158">
        <v>2.0299999999999998</v>
      </c>
      <c r="D158">
        <v>2.7109999999999999</v>
      </c>
      <c r="E158">
        <v>2.72567</v>
      </c>
      <c r="F158">
        <v>2.0533333333333301</v>
      </c>
      <c r="G158">
        <v>4.2220660795210998</v>
      </c>
      <c r="H158">
        <v>0.95663560265800496</v>
      </c>
      <c r="I158">
        <v>3.3</v>
      </c>
    </row>
    <row r="159" spans="1:9">
      <c r="A159">
        <f t="shared" si="2"/>
        <v>158</v>
      </c>
      <c r="B159" s="25">
        <v>33848</v>
      </c>
      <c r="C159">
        <v>2.25</v>
      </c>
      <c r="D159">
        <v>2.52521</v>
      </c>
      <c r="E159">
        <v>2.0627399999999998</v>
      </c>
      <c r="F159">
        <v>2.0566666666666702</v>
      </c>
      <c r="G159">
        <v>4.4791443930751402</v>
      </c>
      <c r="H159">
        <v>0.99753002143515701</v>
      </c>
      <c r="I159">
        <v>3.22</v>
      </c>
    </row>
    <row r="160" spans="1:9">
      <c r="A160">
        <f t="shared" si="2"/>
        <v>159</v>
      </c>
      <c r="B160" s="25">
        <v>33878</v>
      </c>
      <c r="C160">
        <v>2.04</v>
      </c>
      <c r="D160">
        <v>2.6951100000000001</v>
      </c>
      <c r="E160">
        <v>3.00041</v>
      </c>
      <c r="F160">
        <v>1.76</v>
      </c>
      <c r="G160">
        <v>4.2566219623746004</v>
      </c>
      <c r="H160">
        <v>0.96710933108512598</v>
      </c>
      <c r="I160">
        <v>3.1</v>
      </c>
    </row>
    <row r="161" spans="1:9">
      <c r="A161">
        <f t="shared" si="2"/>
        <v>160</v>
      </c>
      <c r="B161" s="25">
        <v>33909</v>
      </c>
      <c r="C161">
        <v>2.0099999999999998</v>
      </c>
      <c r="D161">
        <v>2.6710099999999999</v>
      </c>
      <c r="E161">
        <v>3.5644399999999998</v>
      </c>
      <c r="F161">
        <v>1.86666666666667</v>
      </c>
      <c r="G161">
        <v>4.3813153209183904</v>
      </c>
      <c r="H161">
        <v>0.95803240783870502</v>
      </c>
      <c r="I161">
        <v>3.09</v>
      </c>
    </row>
    <row r="162" spans="1:9">
      <c r="A162">
        <f t="shared" si="2"/>
        <v>161</v>
      </c>
      <c r="B162" s="25">
        <v>33939</v>
      </c>
      <c r="C162">
        <v>2.11</v>
      </c>
      <c r="D162">
        <v>2.5933199999999998</v>
      </c>
      <c r="E162">
        <v>4.0593599999999999</v>
      </c>
      <c r="F162">
        <v>1.87333333333333</v>
      </c>
      <c r="G162">
        <v>4.4810222799812802</v>
      </c>
      <c r="H162">
        <v>1.0074128943256899</v>
      </c>
      <c r="I162">
        <v>2.92</v>
      </c>
    </row>
    <row r="163" spans="1:9">
      <c r="A163">
        <f t="shared" si="2"/>
        <v>162</v>
      </c>
      <c r="B163" s="25">
        <v>33970</v>
      </c>
      <c r="C163">
        <v>2.2799999999999998</v>
      </c>
      <c r="D163">
        <v>2.7044999999999999</v>
      </c>
      <c r="E163">
        <v>5.0962199999999998</v>
      </c>
      <c r="F163">
        <v>1.78</v>
      </c>
      <c r="G163">
        <v>4.42748988908376</v>
      </c>
      <c r="H163">
        <v>0.90069362876447301</v>
      </c>
      <c r="I163">
        <v>3.02</v>
      </c>
    </row>
    <row r="164" spans="1:9">
      <c r="A164">
        <f t="shared" si="2"/>
        <v>163</v>
      </c>
      <c r="B164" s="25">
        <v>34001</v>
      </c>
      <c r="C164">
        <v>2.36</v>
      </c>
      <c r="D164">
        <v>2.5983000000000001</v>
      </c>
      <c r="E164">
        <v>4.8126199999999999</v>
      </c>
      <c r="F164">
        <v>1.5833333333333299</v>
      </c>
      <c r="G164">
        <v>4.44673165482829</v>
      </c>
      <c r="H164">
        <v>0.879606710297831</v>
      </c>
      <c r="I164">
        <v>3.03</v>
      </c>
    </row>
    <row r="165" spans="1:9">
      <c r="A165">
        <f t="shared" si="2"/>
        <v>164</v>
      </c>
      <c r="B165" s="25">
        <v>34029</v>
      </c>
      <c r="C165">
        <v>2.12</v>
      </c>
      <c r="D165">
        <v>2.5604800000000001</v>
      </c>
      <c r="E165">
        <v>3.8031799999999998</v>
      </c>
      <c r="F165">
        <v>1.4866666666666699</v>
      </c>
      <c r="G165">
        <v>4.4499067409506496</v>
      </c>
      <c r="H165">
        <v>0.93208188852245999</v>
      </c>
      <c r="I165">
        <v>3.07</v>
      </c>
    </row>
    <row r="166" spans="1:9">
      <c r="A166">
        <f t="shared" si="2"/>
        <v>165</v>
      </c>
      <c r="B166" s="25">
        <v>34060</v>
      </c>
      <c r="C166">
        <v>2.09</v>
      </c>
      <c r="D166">
        <v>2.5550799999999998</v>
      </c>
      <c r="E166">
        <v>3.38035</v>
      </c>
      <c r="F166">
        <v>1.59</v>
      </c>
      <c r="G166">
        <v>4.5133388444879197</v>
      </c>
      <c r="H166">
        <v>0.91904702967007801</v>
      </c>
      <c r="I166">
        <v>2.96</v>
      </c>
    </row>
    <row r="167" spans="1:9">
      <c r="A167">
        <f t="shared" si="2"/>
        <v>166</v>
      </c>
      <c r="B167" s="25">
        <v>34090</v>
      </c>
      <c r="C167">
        <v>2.0499999999999998</v>
      </c>
      <c r="D167">
        <v>2.73719</v>
      </c>
      <c r="E167">
        <v>2.6827000000000001</v>
      </c>
      <c r="F167">
        <v>1.59666666666667</v>
      </c>
      <c r="G167">
        <v>4.66102755590589</v>
      </c>
      <c r="H167">
        <v>0.92089869693392801</v>
      </c>
      <c r="I167">
        <v>3</v>
      </c>
    </row>
    <row r="168" spans="1:9">
      <c r="A168">
        <f t="shared" si="2"/>
        <v>167</v>
      </c>
      <c r="B168" s="25">
        <v>34121</v>
      </c>
      <c r="C168">
        <v>2.27</v>
      </c>
      <c r="D168">
        <v>2.5904799999999999</v>
      </c>
      <c r="E168">
        <v>2.8406500000000001</v>
      </c>
      <c r="F168">
        <v>1.5033333333333301</v>
      </c>
      <c r="G168">
        <v>4.7366091016465903</v>
      </c>
      <c r="H168">
        <v>0.92644476877693205</v>
      </c>
      <c r="I168">
        <v>3.04</v>
      </c>
    </row>
    <row r="169" spans="1:9">
      <c r="A169">
        <f t="shared" si="2"/>
        <v>168</v>
      </c>
      <c r="B169" s="25">
        <v>34151</v>
      </c>
      <c r="C169">
        <v>2.1</v>
      </c>
      <c r="D169">
        <v>2.4152900000000002</v>
      </c>
      <c r="E169">
        <v>2.2385000000000002</v>
      </c>
      <c r="F169">
        <v>1.41</v>
      </c>
      <c r="G169">
        <v>4.5805787530112099</v>
      </c>
      <c r="H169">
        <v>0.89826116713736004</v>
      </c>
      <c r="I169">
        <v>3.06</v>
      </c>
    </row>
    <row r="170" spans="1:9">
      <c r="A170">
        <f t="shared" si="2"/>
        <v>169</v>
      </c>
      <c r="B170" s="25">
        <v>34182</v>
      </c>
      <c r="C170">
        <v>2.15</v>
      </c>
      <c r="D170">
        <v>2.4536699999999998</v>
      </c>
      <c r="E170">
        <v>2.6335899999999999</v>
      </c>
      <c r="F170">
        <v>1.3133333333333299</v>
      </c>
      <c r="G170">
        <v>4.6327652874707699</v>
      </c>
      <c r="H170">
        <v>0.87528721185490499</v>
      </c>
      <c r="I170">
        <v>3.03</v>
      </c>
    </row>
    <row r="171" spans="1:9">
      <c r="A171">
        <f t="shared" si="2"/>
        <v>170</v>
      </c>
      <c r="B171" s="25">
        <v>34213</v>
      </c>
      <c r="C171">
        <v>1.94</v>
      </c>
      <c r="D171">
        <v>2.3932799999999999</v>
      </c>
      <c r="E171">
        <v>2.8842099999999999</v>
      </c>
      <c r="F171">
        <v>1.2166666666666699</v>
      </c>
      <c r="G171">
        <v>4.7113686077047001</v>
      </c>
      <c r="H171">
        <v>0.93070778413218502</v>
      </c>
      <c r="I171">
        <v>3.09</v>
      </c>
    </row>
    <row r="172" spans="1:9">
      <c r="A172">
        <f t="shared" si="2"/>
        <v>171</v>
      </c>
      <c r="B172" s="25">
        <v>34243</v>
      </c>
      <c r="C172">
        <v>1.88</v>
      </c>
      <c r="D172">
        <v>2.3538100000000002</v>
      </c>
      <c r="E172">
        <v>2.9005700000000001</v>
      </c>
      <c r="F172">
        <v>1.32</v>
      </c>
      <c r="G172">
        <v>4.6451717177303999</v>
      </c>
      <c r="H172">
        <v>0.92137672338113896</v>
      </c>
      <c r="I172">
        <v>2.99</v>
      </c>
    </row>
    <row r="173" spans="1:9">
      <c r="A173">
        <f t="shared" si="2"/>
        <v>172</v>
      </c>
      <c r="B173" s="25">
        <v>34274</v>
      </c>
      <c r="C173">
        <v>1.83</v>
      </c>
      <c r="D173">
        <v>2.3462399999999999</v>
      </c>
      <c r="E173">
        <v>2.8940600000000001</v>
      </c>
      <c r="F173">
        <v>1.12333333333333</v>
      </c>
      <c r="G173">
        <v>5.0266444180477796</v>
      </c>
      <c r="H173">
        <v>0.62043722464256101</v>
      </c>
      <c r="I173">
        <v>3.02</v>
      </c>
    </row>
    <row r="174" spans="1:9">
      <c r="A174">
        <f t="shared" si="2"/>
        <v>173</v>
      </c>
      <c r="B174" s="25">
        <v>34304</v>
      </c>
      <c r="C174">
        <v>1.86</v>
      </c>
      <c r="D174">
        <v>2.19191</v>
      </c>
      <c r="E174">
        <v>3.3572299999999999</v>
      </c>
      <c r="F174">
        <v>1.0266666666666699</v>
      </c>
      <c r="G174">
        <v>4.8767283433812301</v>
      </c>
      <c r="H174">
        <v>0.91009242294442605</v>
      </c>
      <c r="I174">
        <v>2.96</v>
      </c>
    </row>
    <row r="175" spans="1:9">
      <c r="A175">
        <f t="shared" si="2"/>
        <v>174</v>
      </c>
      <c r="B175" s="25">
        <v>34335</v>
      </c>
      <c r="C175">
        <v>1.95</v>
      </c>
      <c r="D175">
        <v>1.9764299999999999</v>
      </c>
      <c r="E175">
        <v>3.2978299999999998</v>
      </c>
      <c r="F175">
        <v>1.1299999999999999</v>
      </c>
      <c r="G175">
        <v>4.7311837661960601</v>
      </c>
      <c r="H175">
        <v>0.923787003137712</v>
      </c>
      <c r="I175">
        <v>3.05</v>
      </c>
    </row>
    <row r="176" spans="1:9">
      <c r="A176">
        <f t="shared" si="2"/>
        <v>175</v>
      </c>
      <c r="B176" s="25">
        <v>34366</v>
      </c>
      <c r="C176">
        <v>1.61</v>
      </c>
      <c r="D176">
        <v>2.0600399999999999</v>
      </c>
      <c r="E176">
        <v>2.8787199999999999</v>
      </c>
      <c r="F176">
        <v>1.13666666666667</v>
      </c>
      <c r="G176">
        <v>4.7529001815647902</v>
      </c>
      <c r="H176">
        <v>0.94956360440499399</v>
      </c>
      <c r="I176">
        <v>3.25</v>
      </c>
    </row>
    <row r="177" spans="1:9">
      <c r="A177">
        <f t="shared" si="2"/>
        <v>176</v>
      </c>
      <c r="B177" s="25">
        <v>34394</v>
      </c>
      <c r="C177">
        <v>1.36</v>
      </c>
      <c r="D177">
        <v>2.1319599999999999</v>
      </c>
      <c r="E177">
        <v>4.0590999999999999</v>
      </c>
      <c r="F177">
        <v>1.0433333333333299</v>
      </c>
      <c r="G177">
        <v>4.7870815726200497</v>
      </c>
      <c r="H177">
        <v>0.87407101636846396</v>
      </c>
      <c r="I177">
        <v>3.34</v>
      </c>
    </row>
    <row r="178" spans="1:9">
      <c r="A178">
        <f t="shared" si="2"/>
        <v>177</v>
      </c>
      <c r="B178" s="25">
        <v>34425</v>
      </c>
      <c r="C178">
        <v>1.46</v>
      </c>
      <c r="D178">
        <v>1.9817499999999999</v>
      </c>
      <c r="E178">
        <v>4.2895599999999998</v>
      </c>
      <c r="F178">
        <v>0.95</v>
      </c>
      <c r="G178">
        <v>4.77520936127073</v>
      </c>
      <c r="H178">
        <v>0.88785831124407699</v>
      </c>
      <c r="I178">
        <v>3.56</v>
      </c>
    </row>
    <row r="179" spans="1:9">
      <c r="A179">
        <f t="shared" si="2"/>
        <v>178</v>
      </c>
      <c r="B179" s="25">
        <v>34455</v>
      </c>
      <c r="C179">
        <v>1.45</v>
      </c>
      <c r="D179">
        <v>1.81403</v>
      </c>
      <c r="E179">
        <v>5.1844900000000003</v>
      </c>
      <c r="F179">
        <v>0.65333333333332999</v>
      </c>
      <c r="G179">
        <v>4.7635285861729004</v>
      </c>
      <c r="H179">
        <v>0.83282260724813095</v>
      </c>
      <c r="I179">
        <v>4.01</v>
      </c>
    </row>
    <row r="180" spans="1:9">
      <c r="A180">
        <f t="shared" si="2"/>
        <v>179</v>
      </c>
      <c r="B180" s="26">
        <v>34486</v>
      </c>
      <c r="C180" s="27">
        <v>1.31</v>
      </c>
      <c r="D180" s="27">
        <v>2.0273300000000001</v>
      </c>
      <c r="E180" s="27">
        <v>5.6785300000000003</v>
      </c>
      <c r="F180" s="27">
        <v>0.65666666666666995</v>
      </c>
      <c r="G180" s="27">
        <v>4.8404491544310604</v>
      </c>
      <c r="H180" s="27">
        <v>0.83950933455194399</v>
      </c>
      <c r="I180" s="27">
        <v>4.25</v>
      </c>
    </row>
    <row r="181" spans="1:9">
      <c r="A181">
        <f t="shared" si="2"/>
        <v>180</v>
      </c>
      <c r="B181" s="26">
        <v>34516</v>
      </c>
      <c r="C181" s="27">
        <v>1.68</v>
      </c>
      <c r="D181" s="27">
        <v>2.1868599999999998</v>
      </c>
      <c r="E181" s="27">
        <v>5.5166399999999998</v>
      </c>
      <c r="F181" s="27">
        <v>0.65999999999999903</v>
      </c>
      <c r="G181" s="27">
        <v>4.8074122355681101</v>
      </c>
      <c r="H181" s="27">
        <v>0.84141188232210595</v>
      </c>
      <c r="I181" s="27">
        <v>4.26</v>
      </c>
    </row>
    <row r="182" spans="1:9">
      <c r="A182">
        <f t="shared" si="2"/>
        <v>181</v>
      </c>
      <c r="B182" s="26">
        <v>34547</v>
      </c>
      <c r="C182" s="27">
        <v>1.55</v>
      </c>
      <c r="D182" s="27">
        <v>2.2454999999999998</v>
      </c>
      <c r="E182" s="27">
        <v>6.2561200000000001</v>
      </c>
      <c r="F182" s="27">
        <v>0.56333333333333002</v>
      </c>
      <c r="G182" s="27">
        <v>4.7955325865818299</v>
      </c>
      <c r="H182" s="27">
        <v>0.83983098464557304</v>
      </c>
      <c r="I182" s="27">
        <v>4.47</v>
      </c>
    </row>
    <row r="183" spans="1:9">
      <c r="A183">
        <f t="shared" si="2"/>
        <v>182</v>
      </c>
      <c r="B183" s="26">
        <v>34578</v>
      </c>
      <c r="C183" s="27">
        <v>1.36</v>
      </c>
      <c r="D183" s="27">
        <v>2.2532999999999999</v>
      </c>
      <c r="E183" s="27">
        <v>6.1530899999999997</v>
      </c>
      <c r="F183" s="27">
        <v>0.46666666666667</v>
      </c>
      <c r="G183" s="27">
        <v>4.7646931922224498</v>
      </c>
      <c r="H183" s="27">
        <v>0.84481148480633905</v>
      </c>
      <c r="I183" s="27">
        <v>4.7300000000000004</v>
      </c>
    </row>
    <row r="184" spans="1:9">
      <c r="A184">
        <f t="shared" si="2"/>
        <v>183</v>
      </c>
      <c r="B184" s="26">
        <v>34608</v>
      </c>
      <c r="C184" s="27">
        <v>1.39</v>
      </c>
      <c r="D184" s="27">
        <v>2.10467</v>
      </c>
      <c r="E184" s="27">
        <v>6.2362799999999998</v>
      </c>
      <c r="F184" s="27">
        <v>0.37</v>
      </c>
      <c r="G184" s="27">
        <v>4.8105202994124099</v>
      </c>
      <c r="H184" s="27">
        <v>0.85108169872753903</v>
      </c>
      <c r="I184" s="27">
        <v>4.76</v>
      </c>
    </row>
    <row r="185" spans="1:9">
      <c r="A185">
        <f t="shared" si="2"/>
        <v>184</v>
      </c>
      <c r="B185" s="26">
        <v>34639</v>
      </c>
      <c r="C185" s="27">
        <v>1.41</v>
      </c>
      <c r="D185" s="27">
        <v>2.1064600000000002</v>
      </c>
      <c r="E185" s="27">
        <v>6.44923</v>
      </c>
      <c r="F185" s="27">
        <v>0.17333333333332901</v>
      </c>
      <c r="G185" s="27">
        <v>4.8969621846990998</v>
      </c>
      <c r="H185" s="27">
        <v>0.86077263649459201</v>
      </c>
      <c r="I185" s="27">
        <v>5.29</v>
      </c>
    </row>
    <row r="186" spans="1:9">
      <c r="A186">
        <f t="shared" si="2"/>
        <v>185</v>
      </c>
      <c r="B186" s="26">
        <v>34669</v>
      </c>
      <c r="C186" s="27">
        <v>1.26</v>
      </c>
      <c r="D186" s="27">
        <v>2.1492200000000001</v>
      </c>
      <c r="E186" s="27">
        <v>6.9826199999999998</v>
      </c>
      <c r="F186" s="27">
        <v>7.6666666666669797E-2</v>
      </c>
      <c r="G186" s="27">
        <v>4.9429184620887296</v>
      </c>
      <c r="H186" s="27">
        <v>0.91962358273348299</v>
      </c>
      <c r="I186" s="27">
        <v>5.45</v>
      </c>
    </row>
    <row r="187" spans="1:9">
      <c r="A187">
        <f t="shared" si="2"/>
        <v>186</v>
      </c>
      <c r="B187" s="26">
        <v>34700</v>
      </c>
      <c r="C187" s="27">
        <v>1.48</v>
      </c>
      <c r="D187" s="27">
        <v>2.3214299999999999</v>
      </c>
      <c r="E187" s="27">
        <v>6.7729600000000003</v>
      </c>
      <c r="F187" s="27">
        <v>0.18</v>
      </c>
      <c r="G187" s="27">
        <v>4.7901786288124901</v>
      </c>
      <c r="H187" s="27">
        <v>0.83027694532519203</v>
      </c>
      <c r="I187" s="27">
        <v>5.53</v>
      </c>
    </row>
    <row r="188" spans="1:9">
      <c r="A188">
        <f t="shared" si="2"/>
        <v>187</v>
      </c>
      <c r="B188" s="26">
        <v>34731</v>
      </c>
      <c r="C188" s="27">
        <v>1.63</v>
      </c>
      <c r="D188" s="27">
        <v>2.2657400000000001</v>
      </c>
      <c r="E188" s="27">
        <v>6.5867199999999997</v>
      </c>
      <c r="F188" s="27">
        <v>-1.66666666666693E-2</v>
      </c>
      <c r="G188" s="27">
        <v>4.8754442776650002</v>
      </c>
      <c r="H188" s="27">
        <v>0.88378085852377597</v>
      </c>
      <c r="I188" s="27">
        <v>5.92</v>
      </c>
    </row>
    <row r="189" spans="1:9">
      <c r="A189">
        <f t="shared" si="2"/>
        <v>188</v>
      </c>
      <c r="B189" s="26">
        <v>34759</v>
      </c>
      <c r="C189" s="27">
        <v>1.5</v>
      </c>
      <c r="D189" s="27">
        <v>2.17204</v>
      </c>
      <c r="E189" s="27">
        <v>5.6600700000000002</v>
      </c>
      <c r="F189" s="27">
        <v>-1.3333333333330101E-2</v>
      </c>
      <c r="G189" s="27">
        <v>4.9005340288340999</v>
      </c>
      <c r="H189" s="27">
        <v>0.83618138390428798</v>
      </c>
      <c r="I189" s="27">
        <v>5.98</v>
      </c>
    </row>
    <row r="190" spans="1:9">
      <c r="A190">
        <f t="shared" si="2"/>
        <v>189</v>
      </c>
      <c r="B190" s="26">
        <v>34790</v>
      </c>
      <c r="C190" s="27">
        <v>1.53</v>
      </c>
      <c r="D190" s="27">
        <v>2.3212899999999999</v>
      </c>
      <c r="E190" s="27">
        <v>4.9931700000000001</v>
      </c>
      <c r="F190" s="27">
        <v>0.39</v>
      </c>
      <c r="G190" s="27">
        <v>5.0189691587551799</v>
      </c>
      <c r="H190" s="27">
        <v>0.87229556110042905</v>
      </c>
      <c r="I190" s="27">
        <v>6.05</v>
      </c>
    </row>
    <row r="191" spans="1:9">
      <c r="A191">
        <f t="shared" si="2"/>
        <v>190</v>
      </c>
      <c r="B191" s="26">
        <v>34820</v>
      </c>
      <c r="C191" s="27">
        <v>1.9</v>
      </c>
      <c r="D191" s="27">
        <v>2.3308</v>
      </c>
      <c r="E191" s="27">
        <v>4.8158899999999996</v>
      </c>
      <c r="F191" s="27">
        <v>0.19333333333333</v>
      </c>
      <c r="G191" s="27">
        <v>4.9544875025642101</v>
      </c>
      <c r="H191" s="27">
        <v>0.84118707228094503</v>
      </c>
      <c r="I191" s="27">
        <v>6.01</v>
      </c>
    </row>
    <row r="192" spans="1:9">
      <c r="A192">
        <f t="shared" si="2"/>
        <v>191</v>
      </c>
      <c r="B192" s="26">
        <v>34851</v>
      </c>
      <c r="C192" s="27">
        <v>1.69</v>
      </c>
      <c r="D192" s="27">
        <v>2.1810499999999999</v>
      </c>
      <c r="E192" s="27">
        <v>4.5045099999999998</v>
      </c>
      <c r="F192" s="27">
        <v>0.19666666666666999</v>
      </c>
      <c r="G192" s="27">
        <v>4.9153166852061503</v>
      </c>
      <c r="H192" s="27">
        <v>0.81470125229873203</v>
      </c>
      <c r="I192" s="27">
        <v>6</v>
      </c>
    </row>
    <row r="193" spans="1:9">
      <c r="A193">
        <f t="shared" si="2"/>
        <v>192</v>
      </c>
      <c r="B193" s="26">
        <v>34881</v>
      </c>
      <c r="C193" s="27">
        <v>1.59</v>
      </c>
      <c r="D193" s="27">
        <v>1.9864900000000001</v>
      </c>
      <c r="E193" s="27">
        <v>3.9307699999999999</v>
      </c>
      <c r="F193" s="27">
        <v>0.3</v>
      </c>
      <c r="G193" s="27">
        <v>4.8295783612824499</v>
      </c>
      <c r="H193" s="27">
        <v>0.86085019488103898</v>
      </c>
      <c r="I193" s="27">
        <v>5.85</v>
      </c>
    </row>
    <row r="194" spans="1:9">
      <c r="A194">
        <f t="shared" si="2"/>
        <v>193</v>
      </c>
      <c r="B194" s="26">
        <v>34912</v>
      </c>
      <c r="C194" s="27">
        <v>1.91</v>
      </c>
      <c r="D194" s="27">
        <v>1.9734400000000001</v>
      </c>
      <c r="E194" s="27">
        <v>4.6203399999999997</v>
      </c>
      <c r="F194" s="27">
        <v>0.30333333333333001</v>
      </c>
      <c r="G194" s="27">
        <v>4.8674102720842596</v>
      </c>
      <c r="H194" s="27">
        <v>0.81839981725278999</v>
      </c>
      <c r="I194" s="27">
        <v>5.74</v>
      </c>
    </row>
    <row r="195" spans="1:9">
      <c r="A195">
        <f t="shared" si="2"/>
        <v>194</v>
      </c>
      <c r="B195" s="26">
        <v>34943</v>
      </c>
      <c r="C195" s="27">
        <v>1.76</v>
      </c>
      <c r="D195" s="27">
        <v>1.92872</v>
      </c>
      <c r="E195" s="27">
        <v>4.6410900000000002</v>
      </c>
      <c r="F195" s="27">
        <v>0.20666666666667</v>
      </c>
      <c r="G195" s="27">
        <v>4.85668187411029</v>
      </c>
      <c r="H195" s="27">
        <v>0.80982357708805297</v>
      </c>
      <c r="I195" s="27">
        <v>5.8</v>
      </c>
    </row>
    <row r="196" spans="1:9">
      <c r="A196">
        <f t="shared" ref="A196:A259" si="3">A195+1</f>
        <v>195</v>
      </c>
      <c r="B196" s="26">
        <v>34973</v>
      </c>
      <c r="C196" s="27">
        <v>1.72</v>
      </c>
      <c r="D196" s="27">
        <v>2.0216699999999999</v>
      </c>
      <c r="E196" s="27">
        <v>3.6330499999999999</v>
      </c>
      <c r="F196" s="27">
        <v>0.11</v>
      </c>
      <c r="G196" s="27">
        <v>4.8784591171684699</v>
      </c>
      <c r="H196" s="27">
        <v>0.82394255181287701</v>
      </c>
      <c r="I196" s="27">
        <v>5.76</v>
      </c>
    </row>
    <row r="197" spans="1:9">
      <c r="A197">
        <f t="shared" si="3"/>
        <v>196</v>
      </c>
      <c r="B197" s="26">
        <v>35004</v>
      </c>
      <c r="C197" s="27">
        <v>1.92</v>
      </c>
      <c r="D197" s="27">
        <v>1.82437</v>
      </c>
      <c r="E197" s="27">
        <v>3.2448800000000002</v>
      </c>
      <c r="F197" s="27">
        <v>0.21333333333332899</v>
      </c>
      <c r="G197" s="27">
        <v>4.9008526261404297</v>
      </c>
      <c r="H197" s="27">
        <v>0.80105139157750505</v>
      </c>
      <c r="I197" s="27">
        <v>5.8</v>
      </c>
    </row>
    <row r="198" spans="1:9">
      <c r="A198">
        <f t="shared" si="3"/>
        <v>197</v>
      </c>
      <c r="B198" s="26">
        <v>35034</v>
      </c>
      <c r="C198" s="27">
        <v>1.91</v>
      </c>
      <c r="D198" s="27">
        <v>1.9530099999999999</v>
      </c>
      <c r="E198" s="27">
        <v>2.57579</v>
      </c>
      <c r="F198" s="27">
        <v>0.21666666666666901</v>
      </c>
      <c r="G198" s="27">
        <v>4.9582109190460004</v>
      </c>
      <c r="H198" s="27">
        <v>0.82697995636348698</v>
      </c>
      <c r="I198" s="27">
        <v>5.6</v>
      </c>
    </row>
    <row r="199" spans="1:9">
      <c r="A199">
        <f t="shared" si="3"/>
        <v>198</v>
      </c>
      <c r="B199" s="26">
        <v>35065</v>
      </c>
      <c r="C199" s="27">
        <v>1.87</v>
      </c>
      <c r="D199" s="27">
        <v>1.9744299999999999</v>
      </c>
      <c r="E199" s="27">
        <v>1.7243900000000001</v>
      </c>
      <c r="F199" s="27">
        <v>0.22</v>
      </c>
      <c r="G199" s="27">
        <v>4.7511888432502003</v>
      </c>
      <c r="H199" s="27">
        <v>0.80143485118537705</v>
      </c>
      <c r="I199" s="27">
        <v>5.56</v>
      </c>
    </row>
    <row r="200" spans="1:9">
      <c r="A200">
        <f t="shared" si="3"/>
        <v>199</v>
      </c>
      <c r="B200" s="26">
        <v>35096</v>
      </c>
      <c r="C200" s="27">
        <v>1.5</v>
      </c>
      <c r="D200" s="27">
        <v>1.9540599999999999</v>
      </c>
      <c r="E200" s="27">
        <v>3.45391</v>
      </c>
      <c r="F200" s="27">
        <v>0.12333333333333001</v>
      </c>
      <c r="G200" s="27">
        <v>4.8792160677472802</v>
      </c>
      <c r="H200" s="27">
        <v>0.78218637675660896</v>
      </c>
      <c r="I200" s="27">
        <v>5.22</v>
      </c>
    </row>
    <row r="201" spans="1:9">
      <c r="A201">
        <f t="shared" si="3"/>
        <v>200</v>
      </c>
      <c r="B201" s="26">
        <v>35125</v>
      </c>
      <c r="C201" s="27">
        <v>1.69</v>
      </c>
      <c r="D201" s="27">
        <v>2.07395</v>
      </c>
      <c r="E201" s="27">
        <v>3.2073900000000002</v>
      </c>
      <c r="F201" s="27">
        <v>0.12666666666667001</v>
      </c>
      <c r="G201" s="27">
        <v>4.8662515040512497</v>
      </c>
      <c r="H201" s="27">
        <v>0.798017572887324</v>
      </c>
      <c r="I201" s="27">
        <v>5.31</v>
      </c>
    </row>
    <row r="202" spans="1:9">
      <c r="A202">
        <f t="shared" si="3"/>
        <v>201</v>
      </c>
      <c r="B202" s="26">
        <v>35156</v>
      </c>
      <c r="C202" s="27">
        <v>1.53</v>
      </c>
      <c r="D202" s="27">
        <v>2.1104799999999999</v>
      </c>
      <c r="E202" s="27">
        <v>4.2247599999999998</v>
      </c>
      <c r="F202" s="27">
        <v>0.23</v>
      </c>
      <c r="G202" s="27">
        <v>4.9577220157087796</v>
      </c>
      <c r="H202" s="27">
        <v>0.81591947455029201</v>
      </c>
      <c r="I202" s="27">
        <v>5.22</v>
      </c>
    </row>
    <row r="203" spans="1:9">
      <c r="A203">
        <f t="shared" si="3"/>
        <v>202</v>
      </c>
      <c r="B203" s="26">
        <v>35186</v>
      </c>
      <c r="C203" s="27">
        <v>1.45</v>
      </c>
      <c r="D203" s="27">
        <v>2.1295899999999999</v>
      </c>
      <c r="E203" s="27">
        <v>4.6313000000000004</v>
      </c>
      <c r="F203" s="27">
        <v>0.23333333333333001</v>
      </c>
      <c r="G203" s="27">
        <v>4.8087658974746903</v>
      </c>
      <c r="H203" s="27">
        <v>0.799022186296098</v>
      </c>
      <c r="I203" s="27">
        <v>5.24</v>
      </c>
    </row>
    <row r="204" spans="1:9">
      <c r="A204">
        <f t="shared" si="3"/>
        <v>203</v>
      </c>
      <c r="B204" s="26">
        <v>35217</v>
      </c>
      <c r="C204" s="27">
        <v>1.67</v>
      </c>
      <c r="D204" s="27">
        <v>2.0283899999999999</v>
      </c>
      <c r="E204" s="27">
        <v>5.1558700000000002</v>
      </c>
      <c r="F204" s="27">
        <v>-6.3333333333329897E-2</v>
      </c>
      <c r="G204" s="27">
        <v>4.7959531720647099</v>
      </c>
      <c r="H204" s="27">
        <v>0.76467792051206096</v>
      </c>
      <c r="I204" s="27">
        <v>5.27</v>
      </c>
    </row>
    <row r="205" spans="1:9">
      <c r="A205">
        <f t="shared" si="3"/>
        <v>204</v>
      </c>
      <c r="B205" s="26">
        <v>35247</v>
      </c>
      <c r="C205" s="27">
        <v>1.55</v>
      </c>
      <c r="D205" s="27">
        <v>2.1179000000000001</v>
      </c>
      <c r="E205" s="27">
        <v>5.4341900000000001</v>
      </c>
      <c r="F205" s="27">
        <v>0.14000000000000001</v>
      </c>
      <c r="G205" s="27">
        <v>4.7540549144405997</v>
      </c>
      <c r="H205" s="27">
        <v>0.76924800709863195</v>
      </c>
      <c r="I205" s="27">
        <v>5.4</v>
      </c>
    </row>
    <row r="206" spans="1:9">
      <c r="A206">
        <f t="shared" si="3"/>
        <v>205</v>
      </c>
      <c r="B206" s="26">
        <v>35278</v>
      </c>
      <c r="C206" s="27">
        <v>1.22</v>
      </c>
      <c r="D206" s="27">
        <v>1.9936799999999999</v>
      </c>
      <c r="E206" s="27">
        <v>4.7185899999999998</v>
      </c>
      <c r="F206" s="27">
        <v>-0.25666666666666998</v>
      </c>
      <c r="G206" s="27">
        <v>4.8510783327870701</v>
      </c>
      <c r="H206" s="27">
        <v>0.77651723618545199</v>
      </c>
      <c r="I206" s="27">
        <v>5.22</v>
      </c>
    </row>
    <row r="207" spans="1:9">
      <c r="A207">
        <f t="shared" si="3"/>
        <v>206</v>
      </c>
      <c r="B207" s="26">
        <v>35309</v>
      </c>
      <c r="C207" s="27">
        <v>1.63</v>
      </c>
      <c r="D207" s="27">
        <v>2.2120000000000002</v>
      </c>
      <c r="E207" s="27">
        <v>5.0200500000000003</v>
      </c>
      <c r="F207" s="27">
        <v>-0.15333333333332999</v>
      </c>
      <c r="G207" s="27">
        <v>4.8554266241109403</v>
      </c>
      <c r="H207" s="27">
        <v>0.75995332369875102</v>
      </c>
      <c r="I207" s="27">
        <v>5.3</v>
      </c>
    </row>
    <row r="208" spans="1:9">
      <c r="A208">
        <f t="shared" si="3"/>
        <v>207</v>
      </c>
      <c r="B208" s="26">
        <v>35339</v>
      </c>
      <c r="C208" s="27">
        <v>1.7</v>
      </c>
      <c r="D208" s="27">
        <v>2.2561800000000001</v>
      </c>
      <c r="E208" s="27">
        <v>5.0929399999999996</v>
      </c>
      <c r="F208" s="27">
        <v>-0.149999999999999</v>
      </c>
      <c r="G208" s="27">
        <v>4.7298740380749802</v>
      </c>
      <c r="H208" s="27">
        <v>0.78143847988664294</v>
      </c>
      <c r="I208" s="27">
        <v>5.24</v>
      </c>
    </row>
    <row r="209" spans="1:9">
      <c r="A209">
        <f t="shared" si="3"/>
        <v>208</v>
      </c>
      <c r="B209" s="26">
        <v>35370</v>
      </c>
      <c r="C209" s="27">
        <v>1.73</v>
      </c>
      <c r="D209" s="27">
        <v>2.44068</v>
      </c>
      <c r="E209" s="27">
        <v>5.7541799999999999</v>
      </c>
      <c r="F209" s="27">
        <v>5.3333333333330103E-2</v>
      </c>
      <c r="G209" s="27">
        <v>4.8148511865682098</v>
      </c>
      <c r="H209" s="27">
        <v>0.76669581808964204</v>
      </c>
      <c r="I209" s="27">
        <v>5.31</v>
      </c>
    </row>
    <row r="210" spans="1:9">
      <c r="A210">
        <f t="shared" si="3"/>
        <v>209</v>
      </c>
      <c r="B210" s="26">
        <v>35400</v>
      </c>
      <c r="C210" s="27">
        <v>1.46</v>
      </c>
      <c r="D210" s="27">
        <v>2.36266</v>
      </c>
      <c r="E210" s="27">
        <v>6.04</v>
      </c>
      <c r="F210" s="27">
        <v>5.6666666666670203E-2</v>
      </c>
      <c r="G210" s="27">
        <v>4.9389463109221898</v>
      </c>
      <c r="H210" s="27">
        <v>0.82111442133589196</v>
      </c>
      <c r="I210" s="27">
        <v>5.29</v>
      </c>
    </row>
    <row r="211" spans="1:9">
      <c r="A211">
        <f t="shared" si="3"/>
        <v>210</v>
      </c>
      <c r="B211" s="26">
        <v>35431</v>
      </c>
      <c r="C211" s="27">
        <v>1.56</v>
      </c>
      <c r="D211" s="27">
        <v>2.2676400000000001</v>
      </c>
      <c r="E211" s="27">
        <v>6.8832000000000004</v>
      </c>
      <c r="F211" s="27">
        <v>-0.04</v>
      </c>
      <c r="G211" s="27">
        <v>4.8843698352592302</v>
      </c>
      <c r="H211" s="27">
        <v>0.78681319241266801</v>
      </c>
      <c r="I211" s="27">
        <v>5.25</v>
      </c>
    </row>
    <row r="212" spans="1:9">
      <c r="A212">
        <f t="shared" si="3"/>
        <v>211</v>
      </c>
      <c r="B212" s="26">
        <v>35462</v>
      </c>
      <c r="C212" s="27">
        <v>1.38</v>
      </c>
      <c r="D212" s="27">
        <v>2.32199</v>
      </c>
      <c r="E212" s="27">
        <v>6.51119</v>
      </c>
      <c r="F212" s="27">
        <v>-0.13666666666666899</v>
      </c>
      <c r="G212" s="27">
        <v>4.8682713244702303</v>
      </c>
      <c r="H212" s="27">
        <v>0.74546153712961205</v>
      </c>
      <c r="I212" s="27">
        <v>5.19</v>
      </c>
    </row>
    <row r="213" spans="1:9">
      <c r="A213">
        <f t="shared" si="3"/>
        <v>212</v>
      </c>
      <c r="B213" s="26">
        <v>35490</v>
      </c>
      <c r="C213" s="27">
        <v>1.26</v>
      </c>
      <c r="D213" s="27">
        <v>2.1211700000000002</v>
      </c>
      <c r="E213" s="27">
        <v>7.3593900000000003</v>
      </c>
      <c r="F213" s="27">
        <v>-0.13333333333333</v>
      </c>
      <c r="G213" s="27">
        <v>4.8674386584032003</v>
      </c>
      <c r="H213" s="27">
        <v>0.73857276611580203</v>
      </c>
      <c r="I213" s="27">
        <v>5.39</v>
      </c>
    </row>
    <row r="214" spans="1:9">
      <c r="A214">
        <f t="shared" si="3"/>
        <v>213</v>
      </c>
      <c r="B214" s="26">
        <v>35521</v>
      </c>
      <c r="C214" s="27">
        <v>1.62</v>
      </c>
      <c r="D214" s="27">
        <v>1.9160900000000001</v>
      </c>
      <c r="E214" s="27">
        <v>6.4105699999999999</v>
      </c>
      <c r="F214" s="27">
        <v>-0.23</v>
      </c>
      <c r="G214" s="27">
        <v>4.9603093140601597</v>
      </c>
      <c r="H214" s="27">
        <v>0.76476922538513303</v>
      </c>
      <c r="I214" s="27">
        <v>5.51</v>
      </c>
    </row>
    <row r="215" spans="1:9">
      <c r="A215">
        <f t="shared" si="3"/>
        <v>214</v>
      </c>
      <c r="B215" s="26">
        <v>35551</v>
      </c>
      <c r="C215" s="27">
        <v>1.53</v>
      </c>
      <c r="D215" s="27">
        <v>1.6924999999999999</v>
      </c>
      <c r="E215" s="27">
        <v>6.2527799999999996</v>
      </c>
      <c r="F215" s="27">
        <v>-0.42666666666666903</v>
      </c>
      <c r="G215" s="27">
        <v>4.8547862817771303</v>
      </c>
      <c r="H215" s="27">
        <v>0.72851406221542203</v>
      </c>
      <c r="I215" s="27">
        <v>5.5</v>
      </c>
    </row>
    <row r="216" spans="1:9">
      <c r="A216">
        <f t="shared" si="3"/>
        <v>215</v>
      </c>
      <c r="B216" s="26">
        <v>35582</v>
      </c>
      <c r="C216" s="27">
        <v>1.51</v>
      </c>
      <c r="D216" s="27">
        <v>1.82525</v>
      </c>
      <c r="E216" s="27">
        <v>5.8754200000000001</v>
      </c>
      <c r="F216" s="27">
        <v>-0.32333333333332998</v>
      </c>
      <c r="G216" s="27">
        <v>4.9352889016506296</v>
      </c>
      <c r="H216" s="27">
        <v>0.72143436199236699</v>
      </c>
      <c r="I216" s="27">
        <v>5.56</v>
      </c>
    </row>
    <row r="217" spans="1:9">
      <c r="A217">
        <f t="shared" si="3"/>
        <v>216</v>
      </c>
      <c r="B217" s="26">
        <v>35612</v>
      </c>
      <c r="C217" s="27">
        <v>1.73</v>
      </c>
      <c r="D217" s="27">
        <v>1.6698299999999999</v>
      </c>
      <c r="E217" s="27">
        <v>6.8132299999999999</v>
      </c>
      <c r="F217" s="27">
        <v>-0.42</v>
      </c>
      <c r="G217" s="27">
        <v>4.84780045603571</v>
      </c>
      <c r="H217" s="27">
        <v>0.72678901311717703</v>
      </c>
      <c r="I217" s="27">
        <v>5.52</v>
      </c>
    </row>
    <row r="218" spans="1:9">
      <c r="A218">
        <f t="shared" si="3"/>
        <v>217</v>
      </c>
      <c r="B218" s="26">
        <v>35643</v>
      </c>
      <c r="C218" s="27">
        <v>1.48</v>
      </c>
      <c r="D218" s="27">
        <v>1.65598</v>
      </c>
      <c r="E218" s="27">
        <v>7.3131000000000004</v>
      </c>
      <c r="F218" s="27">
        <v>-0.51666666666667005</v>
      </c>
      <c r="G218" s="27">
        <v>4.9098625492679302</v>
      </c>
      <c r="H218" s="27">
        <v>0.71100617636721297</v>
      </c>
      <c r="I218" s="27">
        <v>5.54</v>
      </c>
    </row>
    <row r="219" spans="1:9">
      <c r="A219">
        <f t="shared" si="3"/>
        <v>218</v>
      </c>
      <c r="B219" s="26">
        <v>35674</v>
      </c>
      <c r="C219" s="27">
        <v>1.58</v>
      </c>
      <c r="D219" s="27">
        <v>1.61459</v>
      </c>
      <c r="E219" s="27">
        <v>7.5292000000000003</v>
      </c>
      <c r="F219" s="27">
        <v>-0.41333333333333</v>
      </c>
      <c r="G219" s="27">
        <v>4.8617231696466296</v>
      </c>
      <c r="H219" s="27">
        <v>0.69611591958243302</v>
      </c>
      <c r="I219" s="27">
        <v>5.54</v>
      </c>
    </row>
    <row r="220" spans="1:9">
      <c r="A220">
        <f t="shared" si="3"/>
        <v>219</v>
      </c>
      <c r="B220" s="26">
        <v>35704</v>
      </c>
      <c r="C220" s="27">
        <v>1.73</v>
      </c>
      <c r="D220" s="27">
        <v>1.4388399999999999</v>
      </c>
      <c r="E220" s="27">
        <v>8.5226600000000001</v>
      </c>
      <c r="F220" s="27">
        <v>-0.60999999999999899</v>
      </c>
      <c r="G220" s="27">
        <v>4.7847661665165901</v>
      </c>
      <c r="H220" s="27">
        <v>0.71170611802375905</v>
      </c>
      <c r="I220" s="27">
        <v>5.5</v>
      </c>
    </row>
    <row r="221" spans="1:9">
      <c r="A221">
        <f t="shared" si="3"/>
        <v>220</v>
      </c>
      <c r="B221" s="26">
        <v>35735</v>
      </c>
      <c r="C221" s="27">
        <v>1.56</v>
      </c>
      <c r="D221" s="27">
        <v>1.26301</v>
      </c>
      <c r="E221" s="27">
        <v>8.5235900000000004</v>
      </c>
      <c r="F221" s="27">
        <v>-0.706666666666671</v>
      </c>
      <c r="G221" s="27">
        <v>4.9498342556936104</v>
      </c>
      <c r="H221" s="27">
        <v>0.69278838940487797</v>
      </c>
      <c r="I221" s="27">
        <v>5.52</v>
      </c>
    </row>
    <row r="222" spans="1:9">
      <c r="A222">
        <f t="shared" si="3"/>
        <v>221</v>
      </c>
      <c r="B222" s="26">
        <v>35765</v>
      </c>
      <c r="C222" s="27">
        <v>1.57</v>
      </c>
      <c r="D222" s="27">
        <v>1.1249899999999999</v>
      </c>
      <c r="E222" s="27">
        <v>8.1428200000000004</v>
      </c>
      <c r="F222" s="27">
        <v>-0.60333333333332995</v>
      </c>
      <c r="G222" s="27">
        <v>4.9831764085433701</v>
      </c>
      <c r="H222" s="27">
        <v>0.74841481642581198</v>
      </c>
      <c r="I222" s="27">
        <v>5.5</v>
      </c>
    </row>
    <row r="223" spans="1:9">
      <c r="A223">
        <f t="shared" si="3"/>
        <v>222</v>
      </c>
      <c r="B223" s="26">
        <v>35796</v>
      </c>
      <c r="C223" s="27">
        <v>1.66</v>
      </c>
      <c r="D223" s="27">
        <v>1.04386</v>
      </c>
      <c r="E223" s="27">
        <v>8.5587099999999996</v>
      </c>
      <c r="F223" s="27">
        <v>-0.7</v>
      </c>
      <c r="G223" s="27">
        <v>4.9808917872081597</v>
      </c>
      <c r="H223" s="27">
        <v>0.72798376989395797</v>
      </c>
      <c r="I223" s="27">
        <v>5.56</v>
      </c>
    </row>
    <row r="224" spans="1:9">
      <c r="A224">
        <f t="shared" si="3"/>
        <v>223</v>
      </c>
      <c r="B224" s="26">
        <v>35827</v>
      </c>
      <c r="C224" s="27">
        <v>1.63</v>
      </c>
      <c r="D224" s="27">
        <v>0.78024000000000004</v>
      </c>
      <c r="E224" s="27">
        <v>7.3952499999999999</v>
      </c>
      <c r="F224" s="27">
        <v>-0.69666666666667099</v>
      </c>
      <c r="G224" s="27">
        <v>4.9612134959030598</v>
      </c>
      <c r="H224" s="27">
        <v>0.69312335742807096</v>
      </c>
      <c r="I224" s="27">
        <v>5.51</v>
      </c>
    </row>
    <row r="225" spans="1:9">
      <c r="A225">
        <f t="shared" si="3"/>
        <v>224</v>
      </c>
      <c r="B225" s="26">
        <v>35855</v>
      </c>
      <c r="C225" s="27">
        <v>1.65</v>
      </c>
      <c r="D225" s="27">
        <v>0.69057000000000002</v>
      </c>
      <c r="E225" s="27">
        <v>6.7382400000000002</v>
      </c>
      <c r="F225" s="27">
        <v>-0.59333333333333005</v>
      </c>
      <c r="G225" s="27">
        <v>4.92421030265906</v>
      </c>
      <c r="H225" s="27">
        <v>0.67939714231874804</v>
      </c>
      <c r="I225" s="27">
        <v>5.49</v>
      </c>
    </row>
    <row r="226" spans="1:9">
      <c r="A226">
        <f t="shared" si="3"/>
        <v>225</v>
      </c>
      <c r="B226" s="26">
        <v>35886</v>
      </c>
      <c r="C226" s="27">
        <v>1.65</v>
      </c>
      <c r="D226" s="27">
        <v>0.71545000000000003</v>
      </c>
      <c r="E226" s="27">
        <v>7.0960200000000002</v>
      </c>
      <c r="F226" s="27">
        <v>-0.99</v>
      </c>
      <c r="G226" s="27">
        <v>5.2483362311595201</v>
      </c>
      <c r="H226" s="27">
        <v>0.74098033667503105</v>
      </c>
      <c r="I226" s="27">
        <v>5.45</v>
      </c>
    </row>
    <row r="227" spans="1:9">
      <c r="A227">
        <f t="shared" si="3"/>
        <v>226</v>
      </c>
      <c r="B227" s="26">
        <v>35916</v>
      </c>
      <c r="C227" s="27">
        <v>1.74</v>
      </c>
      <c r="D227" s="27">
        <v>0.90146000000000004</v>
      </c>
      <c r="E227" s="27">
        <v>7.1621800000000002</v>
      </c>
      <c r="F227" s="27">
        <v>-0.89</v>
      </c>
      <c r="G227" s="27">
        <v>4.9442603532869898</v>
      </c>
      <c r="H227" s="27">
        <v>0.691023390759821</v>
      </c>
      <c r="I227" s="27">
        <v>5.49</v>
      </c>
    </row>
    <row r="228" spans="1:9">
      <c r="A228">
        <f t="shared" si="3"/>
        <v>227</v>
      </c>
      <c r="B228" s="26">
        <v>35947</v>
      </c>
      <c r="C228" s="27">
        <v>1.69</v>
      </c>
      <c r="D228" s="27">
        <v>0.68664000000000003</v>
      </c>
      <c r="E228" s="27">
        <v>5.9724500000000003</v>
      </c>
      <c r="F228" s="27">
        <v>-0.79</v>
      </c>
      <c r="G228" s="27">
        <v>5.0161170346838704</v>
      </c>
      <c r="H228" s="27">
        <v>0.68818658573375402</v>
      </c>
      <c r="I228" s="27">
        <v>5.56</v>
      </c>
    </row>
    <row r="229" spans="1:9">
      <c r="A229">
        <f t="shared" si="3"/>
        <v>228</v>
      </c>
      <c r="B229" s="26">
        <v>35977</v>
      </c>
      <c r="C229" s="27">
        <v>1.65</v>
      </c>
      <c r="D229" s="27">
        <v>0.87558999999999998</v>
      </c>
      <c r="E229" s="27">
        <v>4.8176199999999998</v>
      </c>
      <c r="F229" s="27">
        <v>-0.79</v>
      </c>
      <c r="G229" s="27">
        <v>4.9693865027913402</v>
      </c>
      <c r="H229" s="27">
        <v>0.68627728668944599</v>
      </c>
      <c r="I229" s="27">
        <v>5.54</v>
      </c>
    </row>
    <row r="230" spans="1:9">
      <c r="A230">
        <f t="shared" si="3"/>
        <v>229</v>
      </c>
      <c r="B230" s="26">
        <v>36008</v>
      </c>
      <c r="C230" s="27">
        <v>2.09</v>
      </c>
      <c r="D230" s="27">
        <v>0.93393000000000004</v>
      </c>
      <c r="E230" s="27">
        <v>5.8642700000000003</v>
      </c>
      <c r="F230" s="27">
        <v>-0.78666666666666996</v>
      </c>
      <c r="G230" s="27">
        <v>4.9519307460605804</v>
      </c>
      <c r="H230" s="27">
        <v>0.70928366477037597</v>
      </c>
      <c r="I230" s="27">
        <v>5.55</v>
      </c>
    </row>
    <row r="231" spans="1:9">
      <c r="A231">
        <f t="shared" si="3"/>
        <v>230</v>
      </c>
      <c r="B231" s="26">
        <v>36039</v>
      </c>
      <c r="C231" s="27">
        <v>2.65</v>
      </c>
      <c r="D231" s="27">
        <v>0.63183</v>
      </c>
      <c r="E231" s="27">
        <v>4.7278700000000002</v>
      </c>
      <c r="F231" s="27">
        <v>-0.68333333333333002</v>
      </c>
      <c r="G231" s="27">
        <v>4.9327711112004602</v>
      </c>
      <c r="H231" s="27">
        <v>0.69444399981110705</v>
      </c>
      <c r="I231" s="27">
        <v>5.51</v>
      </c>
    </row>
    <row r="232" spans="1:9">
      <c r="A232">
        <f t="shared" si="3"/>
        <v>231</v>
      </c>
      <c r="B232" s="26">
        <v>36069</v>
      </c>
      <c r="C232" s="27">
        <v>2.54</v>
      </c>
      <c r="D232" s="27">
        <v>0.72192000000000001</v>
      </c>
      <c r="E232" s="27">
        <v>4.6619099999999998</v>
      </c>
      <c r="F232" s="27">
        <v>-0.78</v>
      </c>
      <c r="G232" s="27">
        <v>4.8593967640185403</v>
      </c>
      <c r="H232" s="27">
        <v>0.71127680471546295</v>
      </c>
      <c r="I232" s="27">
        <v>5.07</v>
      </c>
    </row>
    <row r="233" spans="1:9">
      <c r="A233">
        <f t="shared" si="3"/>
        <v>232</v>
      </c>
      <c r="B233" s="26">
        <v>36100</v>
      </c>
      <c r="C233" s="27">
        <v>2.6</v>
      </c>
      <c r="D233" s="27">
        <v>0.72321999999999997</v>
      </c>
      <c r="E233" s="27">
        <v>3.6847599999999998</v>
      </c>
      <c r="F233" s="27">
        <v>-0.87666666666667004</v>
      </c>
      <c r="G233" s="27">
        <v>4.9248117793836697</v>
      </c>
      <c r="H233" s="27">
        <v>0.74030927209545905</v>
      </c>
      <c r="I233" s="27">
        <v>4.83</v>
      </c>
    </row>
    <row r="234" spans="1:9">
      <c r="A234">
        <f t="shared" si="3"/>
        <v>233</v>
      </c>
      <c r="B234" s="26">
        <v>36130</v>
      </c>
      <c r="C234" s="27">
        <v>2.58</v>
      </c>
      <c r="D234" s="27">
        <v>0.84506000000000003</v>
      </c>
      <c r="E234" s="27">
        <v>3.75081</v>
      </c>
      <c r="F234" s="27">
        <v>-0.87333333333332996</v>
      </c>
      <c r="G234" s="27">
        <v>5.0520726210546396</v>
      </c>
      <c r="H234" s="27">
        <v>0.81638406805729202</v>
      </c>
      <c r="I234" s="27">
        <v>4.68</v>
      </c>
    </row>
    <row r="235" spans="1:9">
      <c r="A235">
        <f t="shared" si="3"/>
        <v>234</v>
      </c>
      <c r="B235" s="26">
        <v>36161</v>
      </c>
      <c r="C235" s="27">
        <v>2.63</v>
      </c>
      <c r="D235" s="27">
        <v>0.93818999999999997</v>
      </c>
      <c r="E235" s="27">
        <v>3.6995800000000001</v>
      </c>
      <c r="F235" s="27">
        <v>-0.97</v>
      </c>
      <c r="G235" s="27">
        <v>4.9609286454474502</v>
      </c>
      <c r="H235" s="27">
        <v>0.74772463644888998</v>
      </c>
      <c r="I235" s="27">
        <v>4.63</v>
      </c>
    </row>
    <row r="236" spans="1:9">
      <c r="A236">
        <f t="shared" si="3"/>
        <v>235</v>
      </c>
      <c r="B236" s="26">
        <v>36192</v>
      </c>
      <c r="C236" s="27">
        <v>2.1</v>
      </c>
      <c r="D236" s="27">
        <v>0.93198000000000003</v>
      </c>
      <c r="E236" s="27">
        <v>4.1146599999999998</v>
      </c>
      <c r="F236" s="27">
        <v>-0.86666666666667003</v>
      </c>
      <c r="G236" s="27">
        <v>5.0011204317260098</v>
      </c>
      <c r="H236" s="27">
        <v>0.75117258726714198</v>
      </c>
      <c r="I236" s="27">
        <v>4.76</v>
      </c>
    </row>
    <row r="237" spans="1:9">
      <c r="A237">
        <f t="shared" si="3"/>
        <v>236</v>
      </c>
      <c r="B237" s="26">
        <v>36220</v>
      </c>
      <c r="C237" s="27">
        <v>2.2799999999999998</v>
      </c>
      <c r="D237" s="27">
        <v>0.99199000000000004</v>
      </c>
      <c r="E237" s="27">
        <v>4.2056199999999997</v>
      </c>
      <c r="F237" s="27">
        <v>-1.0633333333333299</v>
      </c>
      <c r="G237" s="27">
        <v>5.0857694890144201</v>
      </c>
      <c r="H237" s="27">
        <v>0.677381927054716</v>
      </c>
      <c r="I237" s="27">
        <v>4.8099999999999996</v>
      </c>
    </row>
    <row r="238" spans="1:9">
      <c r="A238">
        <f t="shared" si="3"/>
        <v>237</v>
      </c>
      <c r="B238" s="26">
        <v>36251</v>
      </c>
      <c r="C238" s="27">
        <v>2.12</v>
      </c>
      <c r="D238" s="27">
        <v>1.3552999999999999</v>
      </c>
      <c r="E238" s="27">
        <v>4.1246600000000004</v>
      </c>
      <c r="F238" s="27">
        <v>-0.96</v>
      </c>
      <c r="G238" s="27">
        <v>5.05901017371745</v>
      </c>
      <c r="H238" s="27">
        <v>0.68855669043539203</v>
      </c>
      <c r="I238" s="27">
        <v>4.74</v>
      </c>
    </row>
    <row r="239" spans="1:9">
      <c r="A239">
        <f t="shared" si="3"/>
        <v>238</v>
      </c>
      <c r="B239" s="26">
        <v>36281</v>
      </c>
      <c r="C239" s="27">
        <v>2.08</v>
      </c>
      <c r="D239" s="27">
        <v>1.2814399999999999</v>
      </c>
      <c r="E239" s="27">
        <v>4.1694000000000004</v>
      </c>
      <c r="F239" s="27">
        <v>-1.05666666666667</v>
      </c>
      <c r="G239" s="27">
        <v>5.0680611025835098</v>
      </c>
      <c r="H239" s="27">
        <v>0.65564659230556499</v>
      </c>
      <c r="I239" s="27">
        <v>4.74</v>
      </c>
    </row>
    <row r="240" spans="1:9">
      <c r="A240">
        <f t="shared" si="3"/>
        <v>239</v>
      </c>
      <c r="B240" s="26">
        <v>36312</v>
      </c>
      <c r="C240" s="27">
        <v>2.21</v>
      </c>
      <c r="D240" s="27">
        <v>1.39862</v>
      </c>
      <c r="E240" s="27">
        <v>4.6555</v>
      </c>
      <c r="F240" s="27">
        <v>-0.95333333333333103</v>
      </c>
      <c r="G240" s="27">
        <v>5.0851816802021697</v>
      </c>
      <c r="H240" s="27">
        <v>0.634551388559082</v>
      </c>
      <c r="I240" s="27">
        <v>4.76</v>
      </c>
    </row>
    <row r="241" spans="1:9">
      <c r="A241">
        <f t="shared" si="3"/>
        <v>240</v>
      </c>
      <c r="B241" s="26">
        <v>36342</v>
      </c>
      <c r="C241" s="27">
        <v>2.0299999999999998</v>
      </c>
      <c r="D241" s="27">
        <v>1.41781</v>
      </c>
      <c r="E241" s="27">
        <v>5.6831199999999997</v>
      </c>
      <c r="F241" s="27">
        <v>-0.95</v>
      </c>
      <c r="G241" s="27">
        <v>5.0748083736419698</v>
      </c>
      <c r="H241" s="27">
        <v>0.66854259194591104</v>
      </c>
      <c r="I241" s="27">
        <v>4.99</v>
      </c>
    </row>
    <row r="242" spans="1:9">
      <c r="A242">
        <f t="shared" si="3"/>
        <v>241</v>
      </c>
      <c r="B242" s="26">
        <v>36373</v>
      </c>
      <c r="C242" s="27">
        <v>2.17</v>
      </c>
      <c r="D242" s="27">
        <v>1.46105</v>
      </c>
      <c r="E242" s="27">
        <v>3.9952999999999999</v>
      </c>
      <c r="F242" s="27">
        <v>-1.04666666666667</v>
      </c>
      <c r="G242" s="27">
        <v>5.0882559245810102</v>
      </c>
      <c r="H242" s="27">
        <v>0.70294409242823996</v>
      </c>
      <c r="I242" s="27">
        <v>5.07</v>
      </c>
    </row>
    <row r="243" spans="1:9">
      <c r="A243">
        <f t="shared" si="3"/>
        <v>242</v>
      </c>
      <c r="B243" s="26">
        <v>36404</v>
      </c>
      <c r="C243" s="27">
        <v>2.2999999999999998</v>
      </c>
      <c r="D243" s="27">
        <v>1.8849100000000001</v>
      </c>
      <c r="E243" s="27">
        <v>3.7589199999999998</v>
      </c>
      <c r="F243" s="27">
        <v>-1.0433333333333299</v>
      </c>
      <c r="G243" s="27">
        <v>5.0970837071538204</v>
      </c>
      <c r="H243" s="27">
        <v>0.736440923900609</v>
      </c>
      <c r="I243" s="27">
        <v>5.22</v>
      </c>
    </row>
    <row r="244" spans="1:9">
      <c r="A244">
        <f t="shared" si="3"/>
        <v>243</v>
      </c>
      <c r="B244" s="26">
        <v>36434</v>
      </c>
      <c r="C244" s="27">
        <v>2.36</v>
      </c>
      <c r="D244" s="27">
        <v>1.83433</v>
      </c>
      <c r="E244" s="27">
        <v>4.2941099999999999</v>
      </c>
      <c r="F244" s="27">
        <v>-1.1399999999999999</v>
      </c>
      <c r="G244" s="27">
        <v>5.01209663677019</v>
      </c>
      <c r="H244" s="27">
        <v>0.82113469168837305</v>
      </c>
      <c r="I244" s="27">
        <v>5.2</v>
      </c>
    </row>
    <row r="245" spans="1:9">
      <c r="A245">
        <f t="shared" si="3"/>
        <v>244</v>
      </c>
      <c r="B245" s="26">
        <v>36465</v>
      </c>
      <c r="C245" s="27">
        <v>1.97</v>
      </c>
      <c r="D245" s="27">
        <v>1.9205000000000001</v>
      </c>
      <c r="E245" s="27">
        <v>4.8604700000000003</v>
      </c>
      <c r="F245" s="27">
        <v>-1.13333333333333</v>
      </c>
      <c r="G245" s="27">
        <v>5.0009915913010596</v>
      </c>
      <c r="H245" s="27">
        <v>1.0300225032949899</v>
      </c>
      <c r="I245" s="27">
        <v>5.42</v>
      </c>
    </row>
    <row r="246" spans="1:9">
      <c r="A246">
        <f t="shared" si="3"/>
        <v>245</v>
      </c>
      <c r="B246" s="26">
        <v>36495</v>
      </c>
      <c r="C246" s="27">
        <v>1.74</v>
      </c>
      <c r="D246" s="27">
        <v>2.0551599999999999</v>
      </c>
      <c r="E246" s="27">
        <v>5.2736599999999996</v>
      </c>
      <c r="F246" s="27">
        <v>-1.2266666666666699</v>
      </c>
      <c r="G246" s="27">
        <v>4.8379211882930804</v>
      </c>
      <c r="H246" s="27">
        <v>1.8563293456690499</v>
      </c>
      <c r="I246" s="27">
        <v>5.3</v>
      </c>
    </row>
    <row r="247" spans="1:9">
      <c r="A247">
        <f t="shared" si="3"/>
        <v>246</v>
      </c>
      <c r="B247" s="26">
        <v>36526</v>
      </c>
      <c r="C247" s="27">
        <v>1.65</v>
      </c>
      <c r="D247" s="27">
        <v>2.1886199999999998</v>
      </c>
      <c r="E247" s="27">
        <v>4.7962600000000002</v>
      </c>
      <c r="F247" s="27">
        <v>-1.22</v>
      </c>
      <c r="G247" s="27">
        <v>5.0287045967575601</v>
      </c>
      <c r="H247" s="27">
        <v>0.96719884821015201</v>
      </c>
      <c r="I247" s="27">
        <v>5.45</v>
      </c>
    </row>
    <row r="248" spans="1:9">
      <c r="A248">
        <f t="shared" si="3"/>
        <v>247</v>
      </c>
      <c r="B248" s="26">
        <v>36557</v>
      </c>
      <c r="C248" s="27">
        <v>1.87</v>
      </c>
      <c r="D248" s="27">
        <v>2.5674299999999999</v>
      </c>
      <c r="E248" s="27">
        <v>4.5475599999999998</v>
      </c>
      <c r="F248" s="27">
        <v>-1.11666666666667</v>
      </c>
      <c r="G248" s="27">
        <v>5.0063846848695999</v>
      </c>
      <c r="H248" s="27">
        <v>0.88279994597023603</v>
      </c>
      <c r="I248" s="27">
        <v>5.73</v>
      </c>
    </row>
    <row r="249" spans="1:9">
      <c r="A249">
        <f t="shared" si="3"/>
        <v>248</v>
      </c>
      <c r="B249" s="26">
        <v>36586</v>
      </c>
      <c r="C249" s="27">
        <v>2.34</v>
      </c>
      <c r="D249" s="27">
        <v>2.93086</v>
      </c>
      <c r="E249" s="27">
        <v>4.7769000000000004</v>
      </c>
      <c r="F249" s="27">
        <v>-1.21333333333333</v>
      </c>
      <c r="G249" s="27">
        <v>4.9842085608428102</v>
      </c>
      <c r="H249" s="27">
        <v>0.76029795996546501</v>
      </c>
      <c r="I249" s="27">
        <v>5.85</v>
      </c>
    </row>
    <row r="250" spans="1:9">
      <c r="A250">
        <f t="shared" si="3"/>
        <v>249</v>
      </c>
      <c r="B250" s="26">
        <v>36617</v>
      </c>
      <c r="C250" s="27">
        <v>2.17</v>
      </c>
      <c r="D250" s="27">
        <v>2.3502800000000001</v>
      </c>
      <c r="E250" s="27">
        <v>5.2478499999999997</v>
      </c>
      <c r="F250" s="27">
        <v>-1.41</v>
      </c>
      <c r="G250" s="27">
        <v>4.9664270287616601</v>
      </c>
      <c r="H250" s="27">
        <v>0.98162480284142395</v>
      </c>
      <c r="I250" s="27">
        <v>6.02</v>
      </c>
    </row>
    <row r="251" spans="1:9">
      <c r="A251">
        <f t="shared" si="3"/>
        <v>250</v>
      </c>
      <c r="B251" s="26">
        <v>36647</v>
      </c>
      <c r="C251" s="27">
        <v>2.61</v>
      </c>
      <c r="D251" s="27">
        <v>2.3698199999999998</v>
      </c>
      <c r="E251" s="27">
        <v>4.6986400000000001</v>
      </c>
      <c r="F251" s="27">
        <v>-1.2066666666666701</v>
      </c>
      <c r="G251" s="27">
        <v>4.9758496408477599</v>
      </c>
      <c r="H251" s="27">
        <v>0.679035395730198</v>
      </c>
      <c r="I251" s="27">
        <v>6.27</v>
      </c>
    </row>
    <row r="252" spans="1:9">
      <c r="A252">
        <f t="shared" si="3"/>
        <v>251</v>
      </c>
      <c r="B252" s="26">
        <v>36678</v>
      </c>
      <c r="C252" s="27">
        <v>2.4500000000000002</v>
      </c>
      <c r="D252" s="27">
        <v>2.6849500000000002</v>
      </c>
      <c r="E252" s="27">
        <v>4.9752700000000001</v>
      </c>
      <c r="F252" s="27">
        <v>-1.20333333333333</v>
      </c>
      <c r="G252" s="27">
        <v>4.93707394734946</v>
      </c>
      <c r="H252" s="27">
        <v>0.79395199425413499</v>
      </c>
      <c r="I252" s="27">
        <v>6.53</v>
      </c>
    </row>
    <row r="253" spans="1:9">
      <c r="A253">
        <f t="shared" si="3"/>
        <v>252</v>
      </c>
      <c r="B253" s="26">
        <v>36708</v>
      </c>
      <c r="C253" s="27">
        <v>2.31</v>
      </c>
      <c r="D253" s="27">
        <v>2.6686399999999999</v>
      </c>
      <c r="E253" s="27">
        <v>4.1639099999999996</v>
      </c>
      <c r="F253" s="27">
        <v>-1.2</v>
      </c>
      <c r="G253" s="27">
        <v>4.9607911671816396</v>
      </c>
      <c r="H253" s="27">
        <v>0.75032662416797302</v>
      </c>
      <c r="I253" s="27">
        <v>6.54</v>
      </c>
    </row>
    <row r="254" spans="1:9">
      <c r="A254">
        <f t="shared" si="3"/>
        <v>253</v>
      </c>
      <c r="B254" s="26">
        <v>36739</v>
      </c>
      <c r="C254" s="27">
        <v>2.5299999999999998</v>
      </c>
      <c r="D254" s="27">
        <v>2.4764499999999998</v>
      </c>
      <c r="E254" s="27">
        <v>3.41737</v>
      </c>
      <c r="F254" s="27">
        <v>-1.09666666666667</v>
      </c>
      <c r="G254" s="27">
        <v>4.9613103317561196</v>
      </c>
      <c r="H254" s="27">
        <v>0.67360766125465799</v>
      </c>
      <c r="I254" s="27">
        <v>6.5</v>
      </c>
    </row>
    <row r="255" spans="1:9">
      <c r="A255">
        <f t="shared" si="3"/>
        <v>254</v>
      </c>
      <c r="B255" s="26">
        <v>36770</v>
      </c>
      <c r="C255" s="27">
        <v>2.5499999999999998</v>
      </c>
      <c r="D255" s="27">
        <v>2.54854</v>
      </c>
      <c r="E255" s="27">
        <v>4.2527200000000001</v>
      </c>
      <c r="F255" s="27">
        <v>-1.2933333333333299</v>
      </c>
      <c r="G255" s="27">
        <v>4.93678894291833</v>
      </c>
      <c r="H255" s="27">
        <v>0.68060123403058703</v>
      </c>
      <c r="I255" s="27">
        <v>6.52</v>
      </c>
    </row>
    <row r="256" spans="1:9">
      <c r="A256">
        <f t="shared" si="3"/>
        <v>255</v>
      </c>
      <c r="B256" s="26">
        <v>36800</v>
      </c>
      <c r="C256" s="27">
        <v>2.57</v>
      </c>
      <c r="D256" s="27">
        <v>2.51424</v>
      </c>
      <c r="E256" s="27">
        <v>2.5804999999999998</v>
      </c>
      <c r="F256" s="27">
        <v>-1.29</v>
      </c>
      <c r="G256" s="27">
        <v>4.8946047358475298</v>
      </c>
      <c r="H256" s="27">
        <v>0.68400606572365896</v>
      </c>
      <c r="I256" s="27">
        <v>6.51</v>
      </c>
    </row>
    <row r="257" spans="1:9">
      <c r="A257">
        <f t="shared" si="3"/>
        <v>256</v>
      </c>
      <c r="B257" s="26">
        <v>36831</v>
      </c>
      <c r="C257" s="27">
        <v>2.8</v>
      </c>
      <c r="D257" s="27">
        <v>2.5653700000000002</v>
      </c>
      <c r="E257" s="27">
        <v>2.1101399999999999</v>
      </c>
      <c r="F257" s="27">
        <v>-1.28666666666667</v>
      </c>
      <c r="G257" s="27">
        <v>4.9222511338438899</v>
      </c>
      <c r="H257" s="27">
        <v>0.79411338260257103</v>
      </c>
      <c r="I257" s="27">
        <v>6.51</v>
      </c>
    </row>
    <row r="258" spans="1:9">
      <c r="A258">
        <f t="shared" si="3"/>
        <v>257</v>
      </c>
      <c r="B258" s="26">
        <v>36861</v>
      </c>
      <c r="C258" s="27">
        <v>2.9</v>
      </c>
      <c r="D258" s="27">
        <v>2.4853800000000001</v>
      </c>
      <c r="E258" s="27">
        <v>1.06887</v>
      </c>
      <c r="F258" s="27">
        <v>-1.2833333333333301</v>
      </c>
      <c r="G258" s="27">
        <v>4.94352581044555</v>
      </c>
      <c r="H258" s="27">
        <v>0.99958782170817995</v>
      </c>
      <c r="I258" s="27">
        <v>6.4</v>
      </c>
    </row>
    <row r="259" spans="1:9">
      <c r="A259">
        <f t="shared" si="3"/>
        <v>258</v>
      </c>
      <c r="B259" s="26">
        <v>36892</v>
      </c>
      <c r="C259" s="27">
        <v>2.74</v>
      </c>
      <c r="D259" s="27">
        <v>2.7014800000000001</v>
      </c>
      <c r="E259" s="27">
        <v>0.40193000000000001</v>
      </c>
      <c r="F259" s="27">
        <v>-0.98</v>
      </c>
      <c r="G259" s="27">
        <v>4.9509746909585202</v>
      </c>
      <c r="H259" s="27">
        <v>0.89065612972787001</v>
      </c>
      <c r="I259" s="27">
        <v>5.98</v>
      </c>
    </row>
    <row r="260" spans="1:9">
      <c r="A260">
        <f t="shared" ref="A260:A323" si="4">A259+1</f>
        <v>259</v>
      </c>
      <c r="B260" s="26">
        <v>36923</v>
      </c>
      <c r="C260" s="27">
        <v>2.95</v>
      </c>
      <c r="D260" s="27">
        <v>2.5393300000000001</v>
      </c>
      <c r="E260" s="27">
        <v>-0.48437000000000002</v>
      </c>
      <c r="F260" s="27">
        <v>-0.97666666666667001</v>
      </c>
      <c r="G260" s="27">
        <v>4.9791941772367299</v>
      </c>
      <c r="H260" s="27">
        <v>0.88039164005996695</v>
      </c>
      <c r="I260" s="27">
        <v>5.49</v>
      </c>
    </row>
    <row r="261" spans="1:9">
      <c r="A261">
        <f t="shared" si="4"/>
        <v>260</v>
      </c>
      <c r="B261" s="26">
        <v>36951</v>
      </c>
      <c r="C261" s="27">
        <v>2.91</v>
      </c>
      <c r="D261" s="27">
        <v>2.1091899999999999</v>
      </c>
      <c r="E261" s="27">
        <v>-1.1259300000000001</v>
      </c>
      <c r="F261" s="27">
        <v>-0.87333333333332996</v>
      </c>
      <c r="G261" s="27">
        <v>5.0084374699501097</v>
      </c>
      <c r="H261" s="27">
        <v>0.69709355877449197</v>
      </c>
      <c r="I261" s="27">
        <v>5.31</v>
      </c>
    </row>
    <row r="262" spans="1:9">
      <c r="A262">
        <f t="shared" si="4"/>
        <v>261</v>
      </c>
      <c r="B262" s="26">
        <v>36982</v>
      </c>
      <c r="C262" s="27">
        <v>2.72</v>
      </c>
      <c r="D262" s="27">
        <v>2.3735400000000002</v>
      </c>
      <c r="E262" s="27">
        <v>-2.12913</v>
      </c>
      <c r="F262" s="27">
        <v>-0.77</v>
      </c>
      <c r="G262" s="27">
        <v>4.9920060641735802</v>
      </c>
      <c r="H262" s="27">
        <v>0.71902685487195805</v>
      </c>
      <c r="I262" s="27">
        <v>4.8</v>
      </c>
    </row>
    <row r="263" spans="1:9">
      <c r="A263">
        <f t="shared" si="4"/>
        <v>262</v>
      </c>
      <c r="B263" s="26">
        <v>37012</v>
      </c>
      <c r="C263" s="27">
        <v>2.64</v>
      </c>
      <c r="D263" s="27">
        <v>2.5567500000000001</v>
      </c>
      <c r="E263" s="27">
        <v>-2.8835600000000001</v>
      </c>
      <c r="F263" s="27">
        <v>-0.86666666666667003</v>
      </c>
      <c r="G263" s="27">
        <v>4.9755090523616499</v>
      </c>
      <c r="H263" s="27">
        <v>0.96547275049812498</v>
      </c>
      <c r="I263" s="27">
        <v>4.21</v>
      </c>
    </row>
    <row r="264" spans="1:9">
      <c r="A264">
        <f t="shared" si="4"/>
        <v>263</v>
      </c>
      <c r="B264" s="25">
        <v>37043</v>
      </c>
      <c r="C264">
        <v>2.5499999999999998</v>
      </c>
      <c r="D264">
        <v>2.3917299999999999</v>
      </c>
      <c r="E264">
        <v>-3.55633</v>
      </c>
      <c r="F264">
        <v>-0.66333333333333</v>
      </c>
      <c r="G264">
        <v>5.0532509264607999</v>
      </c>
      <c r="H264">
        <v>0.74304432419222199</v>
      </c>
      <c r="I264">
        <v>3.97</v>
      </c>
    </row>
    <row r="265" spans="1:9">
      <c r="A265">
        <f t="shared" si="4"/>
        <v>264</v>
      </c>
      <c r="B265" s="25">
        <v>37073</v>
      </c>
      <c r="C265">
        <v>2.9</v>
      </c>
      <c r="D265">
        <v>2.1019299999999999</v>
      </c>
      <c r="E265">
        <v>-3.9628399999999999</v>
      </c>
      <c r="F265">
        <v>-0.56000000000000105</v>
      </c>
      <c r="G265">
        <v>5.0687530422409104</v>
      </c>
      <c r="H265">
        <v>0.89376376136890101</v>
      </c>
      <c r="I265">
        <v>3.77</v>
      </c>
    </row>
    <row r="266" spans="1:9">
      <c r="A266">
        <f t="shared" si="4"/>
        <v>265</v>
      </c>
      <c r="B266" s="25">
        <v>37104</v>
      </c>
      <c r="C266">
        <v>3</v>
      </c>
      <c r="D266">
        <v>2.0956700000000001</v>
      </c>
      <c r="E266">
        <v>-3.8107500000000001</v>
      </c>
      <c r="F266">
        <v>-0.25666666666666998</v>
      </c>
      <c r="G266">
        <v>5.0767659061652299</v>
      </c>
      <c r="H266">
        <v>0.76952037791641503</v>
      </c>
      <c r="I266">
        <v>3.65</v>
      </c>
    </row>
    <row r="267" spans="1:9">
      <c r="A267">
        <f t="shared" si="4"/>
        <v>266</v>
      </c>
      <c r="B267" s="25">
        <v>37135</v>
      </c>
      <c r="C267">
        <v>3.43</v>
      </c>
      <c r="D267">
        <v>1.3139000000000001</v>
      </c>
      <c r="E267">
        <v>-4.5460900000000004</v>
      </c>
      <c r="F267">
        <v>-0.15333333333332999</v>
      </c>
      <c r="G267">
        <v>5.0109712009354599</v>
      </c>
      <c r="H267">
        <v>1.06057378534767</v>
      </c>
      <c r="I267">
        <v>3.07</v>
      </c>
    </row>
    <row r="268" spans="1:9">
      <c r="A268">
        <f t="shared" si="4"/>
        <v>267</v>
      </c>
      <c r="B268" s="25">
        <v>37165</v>
      </c>
      <c r="C268">
        <v>3.61</v>
      </c>
      <c r="D268">
        <v>1.53207</v>
      </c>
      <c r="E268">
        <v>-4.67361</v>
      </c>
      <c r="F268">
        <v>0.149999999999999</v>
      </c>
      <c r="G268">
        <v>5.11387364482301</v>
      </c>
      <c r="H268">
        <v>0.850486080874441</v>
      </c>
      <c r="I268">
        <v>2.4900000000000002</v>
      </c>
    </row>
    <row r="269" spans="1:9">
      <c r="A269">
        <f t="shared" si="4"/>
        <v>268</v>
      </c>
      <c r="B269" s="25">
        <v>37196</v>
      </c>
      <c r="C269">
        <v>3.03</v>
      </c>
      <c r="D269">
        <v>1.3217000000000001</v>
      </c>
      <c r="E269">
        <v>-5.1673799999999996</v>
      </c>
      <c r="F269">
        <v>0.35333333333333</v>
      </c>
      <c r="G269">
        <v>5.2027053825183103</v>
      </c>
      <c r="H269">
        <v>0.92594770365802104</v>
      </c>
      <c r="I269">
        <v>2.09</v>
      </c>
    </row>
    <row r="270" spans="1:9">
      <c r="A270">
        <f t="shared" si="4"/>
        <v>269</v>
      </c>
      <c r="B270" s="25">
        <v>37226</v>
      </c>
      <c r="C270">
        <v>2.98</v>
      </c>
      <c r="D270">
        <v>1.06233</v>
      </c>
      <c r="E270">
        <v>-4.8831499999999997</v>
      </c>
      <c r="F270">
        <v>0.55666666666666997</v>
      </c>
      <c r="G270">
        <v>5.1704726164818098</v>
      </c>
      <c r="H270">
        <v>0.99455879328035302</v>
      </c>
      <c r="I270">
        <v>1.82</v>
      </c>
    </row>
    <row r="271" spans="1:9">
      <c r="A271" s="12">
        <f t="shared" si="4"/>
        <v>270</v>
      </c>
      <c r="B271" s="26">
        <v>37257</v>
      </c>
      <c r="C271" s="27">
        <v>2.8</v>
      </c>
      <c r="D271" s="27">
        <v>0.66612000000000005</v>
      </c>
      <c r="E271" s="27">
        <v>-3.6616499999999998</v>
      </c>
      <c r="F271" s="27">
        <v>0.56000000000000105</v>
      </c>
      <c r="G271" s="27">
        <v>5.2186409692279296</v>
      </c>
      <c r="H271" s="27">
        <v>0.87824513904989998</v>
      </c>
      <c r="I271" s="27">
        <v>1.73</v>
      </c>
    </row>
    <row r="272" spans="1:9">
      <c r="A272" s="12">
        <f t="shared" si="4"/>
        <v>271</v>
      </c>
      <c r="B272" s="26">
        <v>37288</v>
      </c>
      <c r="C272" s="27">
        <v>3.01</v>
      </c>
      <c r="D272" s="27">
        <v>0.67767999999999995</v>
      </c>
      <c r="E272" s="27">
        <v>-3.09198</v>
      </c>
      <c r="F272" s="27">
        <v>0.56333333333333002</v>
      </c>
      <c r="G272" s="27">
        <v>5.2879130411298796</v>
      </c>
      <c r="H272" s="27">
        <v>0.83126965227843796</v>
      </c>
      <c r="I272" s="27">
        <v>1.74</v>
      </c>
    </row>
    <row r="273" spans="1:9">
      <c r="A273" s="12">
        <f t="shared" si="4"/>
        <v>272</v>
      </c>
      <c r="B273" s="26">
        <v>37316</v>
      </c>
      <c r="C273" s="27">
        <v>2.69</v>
      </c>
      <c r="D273" s="27">
        <v>0.94338</v>
      </c>
      <c r="E273" s="27">
        <v>-2.0529099999999998</v>
      </c>
      <c r="F273" s="27">
        <v>0.56666666666666998</v>
      </c>
      <c r="G273" s="27">
        <v>5.3218078081824203</v>
      </c>
      <c r="H273" s="27">
        <v>0.76672468901953805</v>
      </c>
      <c r="I273" s="27">
        <v>1.73</v>
      </c>
    </row>
    <row r="274" spans="1:9">
      <c r="A274" s="12">
        <f t="shared" si="4"/>
        <v>273</v>
      </c>
      <c r="B274" s="26">
        <v>37347</v>
      </c>
      <c r="C274" s="27">
        <v>2.92</v>
      </c>
      <c r="D274" s="27">
        <v>1.1881699999999999</v>
      </c>
      <c r="E274" s="27">
        <v>-1.3644799999999999</v>
      </c>
      <c r="F274" s="27">
        <v>0.77000000000000102</v>
      </c>
      <c r="G274" s="27">
        <v>5.3558906316862203</v>
      </c>
      <c r="H274" s="27">
        <v>0.749214414421843</v>
      </c>
      <c r="I274" s="27">
        <v>1.75</v>
      </c>
    </row>
    <row r="275" spans="1:9">
      <c r="A275" s="12">
        <f t="shared" si="4"/>
        <v>274</v>
      </c>
      <c r="B275" s="26">
        <v>37377</v>
      </c>
      <c r="C275" s="27">
        <v>3.01</v>
      </c>
      <c r="D275" s="27">
        <v>0.98816999999999999</v>
      </c>
      <c r="E275" s="27">
        <v>-0.34172000000000002</v>
      </c>
      <c r="F275" s="27">
        <v>0.67333333333333001</v>
      </c>
      <c r="G275" s="27">
        <v>5.4036499968919802</v>
      </c>
      <c r="H275" s="27">
        <v>1.0085739143799299</v>
      </c>
      <c r="I275" s="27">
        <v>1.75</v>
      </c>
    </row>
    <row r="276" spans="1:9">
      <c r="A276" s="12">
        <f t="shared" si="4"/>
        <v>275</v>
      </c>
      <c r="B276" s="26">
        <v>37408</v>
      </c>
      <c r="C276" s="27">
        <v>3.09</v>
      </c>
      <c r="D276" s="27">
        <v>0.93508999999999998</v>
      </c>
      <c r="E276" s="27">
        <v>1.2115</v>
      </c>
      <c r="F276" s="27">
        <v>0.67666666666666897</v>
      </c>
      <c r="G276" s="27">
        <v>5.4153950410730296</v>
      </c>
      <c r="H276" s="27">
        <v>0.86634985067690296</v>
      </c>
      <c r="I276" s="27">
        <v>1.75</v>
      </c>
    </row>
    <row r="277" spans="1:9">
      <c r="A277" s="12">
        <f t="shared" si="4"/>
        <v>276</v>
      </c>
      <c r="B277" s="26">
        <v>37438</v>
      </c>
      <c r="C277" s="27">
        <v>3.39</v>
      </c>
      <c r="D277" s="27">
        <v>1.1921200000000001</v>
      </c>
      <c r="E277" s="27">
        <v>1.5449299999999999</v>
      </c>
      <c r="F277" s="27">
        <v>0.68</v>
      </c>
      <c r="G277" s="27">
        <v>5.4555705616901697</v>
      </c>
      <c r="H277" s="27">
        <v>0.80257783310991104</v>
      </c>
      <c r="I277" s="27">
        <v>1.73</v>
      </c>
    </row>
    <row r="278" spans="1:9">
      <c r="A278" s="12">
        <f t="shared" si="4"/>
        <v>277</v>
      </c>
      <c r="B278" s="26">
        <v>37469</v>
      </c>
      <c r="C278" s="27">
        <v>3.44</v>
      </c>
      <c r="D278" s="27">
        <v>1.4039200000000001</v>
      </c>
      <c r="E278" s="27">
        <v>1.6819599999999999</v>
      </c>
      <c r="F278" s="27">
        <v>0.58333333333333004</v>
      </c>
      <c r="G278" s="27">
        <v>5.5136609359071302</v>
      </c>
      <c r="H278" s="27">
        <v>0.68293018208752099</v>
      </c>
      <c r="I278" s="27">
        <v>1.74</v>
      </c>
    </row>
    <row r="279" spans="1:9">
      <c r="A279" s="12">
        <f t="shared" si="4"/>
        <v>278</v>
      </c>
      <c r="B279" s="26">
        <v>37500</v>
      </c>
      <c r="C279" s="27">
        <v>3.77</v>
      </c>
      <c r="D279" s="27">
        <v>1.93272</v>
      </c>
      <c r="E279" s="27">
        <v>2.2173400000000001</v>
      </c>
      <c r="F279" s="27">
        <v>0.58666666666667</v>
      </c>
      <c r="G279" s="27">
        <v>5.5078455838220099</v>
      </c>
      <c r="H279" s="27">
        <v>0.68438330160150995</v>
      </c>
      <c r="I279" s="27">
        <v>1.75</v>
      </c>
    </row>
    <row r="280" spans="1:9">
      <c r="A280" s="12">
        <f t="shared" si="4"/>
        <v>279</v>
      </c>
      <c r="B280" s="26">
        <v>37530</v>
      </c>
      <c r="C280" s="27">
        <v>3.8</v>
      </c>
      <c r="D280" s="27">
        <v>1.75939</v>
      </c>
      <c r="E280" s="27">
        <v>2.3548800000000001</v>
      </c>
      <c r="F280" s="27">
        <v>0.59</v>
      </c>
      <c r="G280" s="27">
        <v>5.5311341438382602</v>
      </c>
      <c r="H280" s="27">
        <v>0.76226264735682403</v>
      </c>
      <c r="I280" s="27">
        <v>1.75</v>
      </c>
    </row>
    <row r="281" spans="1:9">
      <c r="A281" s="12">
        <f t="shared" si="4"/>
        <v>280</v>
      </c>
      <c r="B281" s="26">
        <v>37561</v>
      </c>
      <c r="C281" s="27">
        <v>3.4</v>
      </c>
      <c r="D281" s="27">
        <v>1.9297500000000001</v>
      </c>
      <c r="E281" s="27">
        <v>3.3967900000000002</v>
      </c>
      <c r="F281" s="27">
        <v>0.79333333333333</v>
      </c>
      <c r="G281" s="27">
        <v>5.5100108025505099</v>
      </c>
      <c r="H281" s="27">
        <v>0.798345714102496</v>
      </c>
      <c r="I281" s="27">
        <v>1.34</v>
      </c>
    </row>
    <row r="282" spans="1:9">
      <c r="A282" s="12">
        <f t="shared" si="4"/>
        <v>281</v>
      </c>
      <c r="B282" s="26">
        <v>37591</v>
      </c>
      <c r="C282" s="27">
        <v>3.62</v>
      </c>
      <c r="D282" s="27">
        <v>2.1324399999999999</v>
      </c>
      <c r="E282" s="27">
        <v>2.8656000000000001</v>
      </c>
      <c r="F282" s="27">
        <v>0.89666666666667005</v>
      </c>
      <c r="G282" s="27">
        <v>5.6467387182477298</v>
      </c>
      <c r="H282" s="27">
        <v>0.93039907527443599</v>
      </c>
      <c r="I282" s="27">
        <v>1.24</v>
      </c>
    </row>
    <row r="283" spans="1:9">
      <c r="A283" s="12">
        <f t="shared" si="4"/>
        <v>282</v>
      </c>
      <c r="B283" s="26">
        <v>37622</v>
      </c>
      <c r="C283" s="27">
        <v>3.35</v>
      </c>
      <c r="D283" s="27">
        <v>2.3448199999999999</v>
      </c>
      <c r="E283" s="27">
        <v>2.81189</v>
      </c>
      <c r="F283" s="27">
        <v>0.7</v>
      </c>
      <c r="G283" s="27">
        <v>5.6473029778907096</v>
      </c>
      <c r="H283" s="27">
        <v>0.74832780473179294</v>
      </c>
      <c r="I283" s="27">
        <v>1.24</v>
      </c>
    </row>
    <row r="284" spans="1:9">
      <c r="A284" s="12">
        <f t="shared" si="4"/>
        <v>283</v>
      </c>
      <c r="B284" s="26">
        <v>37653</v>
      </c>
      <c r="C284" s="27">
        <v>3.35</v>
      </c>
      <c r="D284" s="27">
        <v>2.60616</v>
      </c>
      <c r="E284" s="27">
        <v>3.1598799999999998</v>
      </c>
      <c r="F284" s="27">
        <v>0.80333333333333001</v>
      </c>
      <c r="G284" s="27">
        <v>5.6675488953847397</v>
      </c>
      <c r="H284" s="27">
        <v>0.76622891373650304</v>
      </c>
      <c r="I284" s="27">
        <v>1.26</v>
      </c>
    </row>
    <row r="285" spans="1:9">
      <c r="A285" s="12">
        <f t="shared" si="4"/>
        <v>284</v>
      </c>
      <c r="B285" s="26">
        <v>37681</v>
      </c>
      <c r="C285" s="27">
        <v>3.12</v>
      </c>
      <c r="D285" s="27">
        <v>2.5890900000000001</v>
      </c>
      <c r="E285" s="27">
        <v>2.1065100000000001</v>
      </c>
      <c r="F285" s="27">
        <v>0.80666666666666997</v>
      </c>
      <c r="G285" s="27">
        <v>5.7306529136039996</v>
      </c>
      <c r="H285" s="27">
        <v>0.75224705654421298</v>
      </c>
      <c r="I285" s="27">
        <v>1.25</v>
      </c>
    </row>
    <row r="286" spans="1:9">
      <c r="A286" s="12">
        <f t="shared" si="4"/>
        <v>285</v>
      </c>
      <c r="B286" s="26">
        <v>37712</v>
      </c>
      <c r="C286" s="27">
        <v>2.96</v>
      </c>
      <c r="D286" s="27">
        <v>1.9893400000000001</v>
      </c>
      <c r="E286" s="27">
        <v>0.97633000000000003</v>
      </c>
      <c r="F286" s="27">
        <v>0.91</v>
      </c>
      <c r="G286" s="27">
        <v>5.7484206607035704</v>
      </c>
      <c r="H286" s="27">
        <v>0.87942432008362803</v>
      </c>
      <c r="I286" s="27">
        <v>1.26</v>
      </c>
    </row>
    <row r="287" spans="1:9">
      <c r="A287" s="12">
        <f t="shared" si="4"/>
        <v>286</v>
      </c>
      <c r="B287" s="26">
        <v>37742</v>
      </c>
      <c r="C287" s="27">
        <v>3.01</v>
      </c>
      <c r="D287" s="27">
        <v>1.8067599999999999</v>
      </c>
      <c r="E287" s="27">
        <v>0.57623000000000002</v>
      </c>
      <c r="F287" s="27">
        <v>1.0133333333333301</v>
      </c>
      <c r="G287" s="27">
        <v>5.7727003588805799</v>
      </c>
      <c r="H287" s="27">
        <v>0.83404765647867396</v>
      </c>
      <c r="I287" s="27">
        <v>1.26</v>
      </c>
    </row>
    <row r="288" spans="1:9">
      <c r="A288" s="12">
        <f t="shared" si="4"/>
        <v>287</v>
      </c>
      <c r="B288" s="26">
        <v>37773</v>
      </c>
      <c r="C288" s="27">
        <v>2.65</v>
      </c>
      <c r="D288" s="27">
        <v>1.78837</v>
      </c>
      <c r="E288" s="27">
        <v>-0.20963000000000001</v>
      </c>
      <c r="F288" s="27">
        <v>1.2166666666666699</v>
      </c>
      <c r="G288" s="27">
        <v>5.7172960255495502</v>
      </c>
      <c r="H288" s="27">
        <v>0.80696290719562602</v>
      </c>
      <c r="I288" s="27">
        <v>1.22</v>
      </c>
    </row>
    <row r="289" spans="1:9">
      <c r="A289" s="12">
        <f t="shared" si="4"/>
        <v>288</v>
      </c>
      <c r="B289" s="26">
        <v>37803</v>
      </c>
      <c r="C289" s="27">
        <v>2.13</v>
      </c>
      <c r="D289" s="27">
        <v>1.86239</v>
      </c>
      <c r="E289" s="27">
        <v>0.46090999999999999</v>
      </c>
      <c r="F289" s="27">
        <v>1.1200000000000001</v>
      </c>
      <c r="G289" s="27">
        <v>5.6951588927627697</v>
      </c>
      <c r="H289" s="27">
        <v>0.76277004182282804</v>
      </c>
      <c r="I289" s="27">
        <v>1.01</v>
      </c>
    </row>
    <row r="290" spans="1:9">
      <c r="A290" s="12">
        <f t="shared" si="4"/>
        <v>289</v>
      </c>
      <c r="B290" s="26">
        <v>37834</v>
      </c>
      <c r="C290" s="27">
        <v>2.56</v>
      </c>
      <c r="D290" s="27">
        <v>2.0057100000000001</v>
      </c>
      <c r="E290" s="27">
        <v>0.31020999999999999</v>
      </c>
      <c r="F290" s="27">
        <v>1.0233333333333301</v>
      </c>
      <c r="G290" s="27">
        <v>5.6493950929773904</v>
      </c>
      <c r="H290" s="27">
        <v>0.75160943908460298</v>
      </c>
      <c r="I290" s="27">
        <v>1.03</v>
      </c>
    </row>
    <row r="291" spans="1:9">
      <c r="A291" s="12">
        <f t="shared" si="4"/>
        <v>290</v>
      </c>
      <c r="B291" s="26">
        <v>37865</v>
      </c>
      <c r="C291" s="27">
        <v>2.83</v>
      </c>
      <c r="D291" s="27">
        <v>2.1414</v>
      </c>
      <c r="E291" s="27">
        <v>0.76029000000000002</v>
      </c>
      <c r="F291" s="27">
        <v>1.0266666666666699</v>
      </c>
      <c r="G291" s="27">
        <v>5.6221589827689096</v>
      </c>
      <c r="H291" s="27">
        <v>0.73020283041421297</v>
      </c>
      <c r="I291" s="27">
        <v>1.01</v>
      </c>
    </row>
    <row r="292" spans="1:9">
      <c r="A292" s="12">
        <f t="shared" si="4"/>
        <v>291</v>
      </c>
      <c r="B292" s="26">
        <v>37895</v>
      </c>
      <c r="C292" s="27">
        <v>2.4</v>
      </c>
      <c r="D292" s="27">
        <v>1.9689399999999999</v>
      </c>
      <c r="E292" s="27">
        <v>1.21261</v>
      </c>
      <c r="F292" s="27">
        <v>0.93</v>
      </c>
      <c r="G292" s="27">
        <v>5.6314032599751798</v>
      </c>
      <c r="H292" s="27">
        <v>0.75749740209664396</v>
      </c>
      <c r="I292" s="27">
        <v>1.01</v>
      </c>
    </row>
    <row r="293" spans="1:9">
      <c r="A293" s="12">
        <f t="shared" si="4"/>
        <v>292</v>
      </c>
      <c r="B293" s="26">
        <v>37926</v>
      </c>
      <c r="C293" s="27">
        <v>2.3199999999999998</v>
      </c>
      <c r="D293" s="27">
        <v>1.99648</v>
      </c>
      <c r="E293" s="27">
        <v>1.47298</v>
      </c>
      <c r="F293" s="27">
        <v>0.73333333333332995</v>
      </c>
      <c r="G293" s="27">
        <v>5.6397624846037102</v>
      </c>
      <c r="H293" s="27">
        <v>0.78461795736609197</v>
      </c>
      <c r="I293" s="27">
        <v>1</v>
      </c>
    </row>
    <row r="294" spans="1:9">
      <c r="A294" s="12">
        <f t="shared" si="4"/>
        <v>293</v>
      </c>
      <c r="B294" s="26">
        <v>37956</v>
      </c>
      <c r="C294" s="27">
        <v>2.33</v>
      </c>
      <c r="D294" s="27">
        <v>2.1235300000000001</v>
      </c>
      <c r="E294" s="27">
        <v>1.88371</v>
      </c>
      <c r="F294" s="27">
        <v>0.63666666666667004</v>
      </c>
      <c r="G294" s="27">
        <v>5.6359773022471096</v>
      </c>
      <c r="H294" s="27">
        <v>0.88670488974745998</v>
      </c>
      <c r="I294" s="27">
        <v>0.98</v>
      </c>
    </row>
    <row r="295" spans="1:9">
      <c r="A295" s="12">
        <f t="shared" si="4"/>
        <v>294</v>
      </c>
      <c r="B295" s="26">
        <v>37987</v>
      </c>
      <c r="C295" s="27">
        <v>2.2799999999999998</v>
      </c>
      <c r="D295" s="27">
        <v>2.2127300000000001</v>
      </c>
      <c r="E295" s="27">
        <v>1.56104</v>
      </c>
      <c r="F295" s="27">
        <v>0.64000000000000101</v>
      </c>
      <c r="G295" s="27">
        <v>5.6505613788011999</v>
      </c>
      <c r="H295" s="27">
        <v>0.74728941066240395</v>
      </c>
      <c r="I295" s="27">
        <v>1</v>
      </c>
    </row>
    <row r="296" spans="1:9">
      <c r="A296" s="12">
        <f t="shared" si="4"/>
        <v>295</v>
      </c>
      <c r="B296" s="26">
        <v>38018</v>
      </c>
      <c r="C296" s="27">
        <v>2.2799999999999998</v>
      </c>
      <c r="D296" s="27">
        <v>1.9997799999999999</v>
      </c>
      <c r="E296" s="27">
        <v>1.84337</v>
      </c>
      <c r="F296" s="27">
        <v>0.543333333333329</v>
      </c>
      <c r="G296" s="27">
        <v>5.6319614778432898</v>
      </c>
      <c r="H296" s="27">
        <v>0.66372282781636505</v>
      </c>
      <c r="I296" s="27">
        <v>1.01</v>
      </c>
    </row>
    <row r="297" spans="1:9">
      <c r="A297" s="12">
        <f t="shared" si="4"/>
        <v>296</v>
      </c>
      <c r="B297" s="26">
        <v>38047</v>
      </c>
      <c r="C297" s="27">
        <v>2.25</v>
      </c>
      <c r="D297" s="27">
        <v>1.8961600000000001</v>
      </c>
      <c r="E297" s="27">
        <v>1.5696399999999999</v>
      </c>
      <c r="F297" s="27">
        <v>0.74666666666667003</v>
      </c>
      <c r="G297" s="27">
        <v>5.6025167419023898</v>
      </c>
      <c r="H297" s="27">
        <v>0.72009965083752903</v>
      </c>
      <c r="I297" s="27">
        <v>1</v>
      </c>
    </row>
    <row r="298" spans="1:9">
      <c r="A298" s="12">
        <f t="shared" si="4"/>
        <v>297</v>
      </c>
      <c r="B298" s="26">
        <v>38078</v>
      </c>
      <c r="C298" s="27">
        <v>1.93</v>
      </c>
      <c r="D298" s="27">
        <v>2.2587700000000002</v>
      </c>
      <c r="E298" s="27">
        <v>2.7428699999999999</v>
      </c>
      <c r="F298" s="27">
        <v>0.55000000000000004</v>
      </c>
      <c r="G298" s="27">
        <v>5.6213471683212299</v>
      </c>
      <c r="H298" s="27">
        <v>0.80236691492601797</v>
      </c>
      <c r="I298" s="27">
        <v>1</v>
      </c>
    </row>
    <row r="299" spans="1:9">
      <c r="A299" s="12">
        <f t="shared" si="4"/>
        <v>298</v>
      </c>
      <c r="B299" s="26">
        <v>38108</v>
      </c>
      <c r="C299" s="27">
        <v>2.09</v>
      </c>
      <c r="D299" s="27">
        <v>2.7077800000000001</v>
      </c>
      <c r="E299" s="27">
        <v>3.5392000000000001</v>
      </c>
      <c r="F299" s="27">
        <v>0.55333333333332901</v>
      </c>
      <c r="G299" s="27">
        <v>5.5927584917923401</v>
      </c>
      <c r="H299" s="27">
        <v>0.743432693602737</v>
      </c>
      <c r="I299" s="27">
        <v>1</v>
      </c>
    </row>
    <row r="300" spans="1:9">
      <c r="A300" s="12">
        <f t="shared" si="4"/>
        <v>299</v>
      </c>
      <c r="B300" s="26">
        <v>38139</v>
      </c>
      <c r="C300" s="27">
        <v>2.16</v>
      </c>
      <c r="D300" s="27">
        <v>2.8912900000000001</v>
      </c>
      <c r="E300" s="27">
        <v>2.5200999999999998</v>
      </c>
      <c r="F300" s="27">
        <v>0.55666666666666897</v>
      </c>
      <c r="G300" s="27">
        <v>5.66936185874314</v>
      </c>
      <c r="H300" s="27">
        <v>0.76032630871215001</v>
      </c>
      <c r="I300" s="27">
        <v>1.03</v>
      </c>
    </row>
    <row r="301" spans="1:9">
      <c r="A301" s="12">
        <f t="shared" si="4"/>
        <v>300</v>
      </c>
      <c r="B301" s="26">
        <v>38169</v>
      </c>
      <c r="C301" s="27">
        <v>2.12</v>
      </c>
      <c r="D301" s="27">
        <v>2.6848100000000001</v>
      </c>
      <c r="E301" s="27">
        <v>2.8614799999999998</v>
      </c>
      <c r="F301" s="27">
        <v>0.46</v>
      </c>
      <c r="G301" s="27">
        <v>5.6496620448248898</v>
      </c>
      <c r="H301" s="27">
        <v>0.65314421634890296</v>
      </c>
      <c r="I301" s="27">
        <v>1.26</v>
      </c>
    </row>
    <row r="302" spans="1:9">
      <c r="A302" s="12">
        <f t="shared" si="4"/>
        <v>301</v>
      </c>
      <c r="B302" s="26">
        <v>38200</v>
      </c>
      <c r="C302" s="27">
        <v>2.33</v>
      </c>
      <c r="D302" s="27">
        <v>2.3924500000000002</v>
      </c>
      <c r="E302" s="27">
        <v>3.0951900000000001</v>
      </c>
      <c r="F302" s="27">
        <v>0.36333333333333101</v>
      </c>
      <c r="G302" s="27">
        <v>5.6493616641095601</v>
      </c>
      <c r="H302" s="27">
        <v>0.65528985384007599</v>
      </c>
      <c r="I302" s="27">
        <v>1.43</v>
      </c>
    </row>
    <row r="303" spans="1:9">
      <c r="A303" s="12">
        <f t="shared" si="4"/>
        <v>302</v>
      </c>
      <c r="B303" s="26">
        <v>38231</v>
      </c>
      <c r="C303" s="27">
        <v>2.13</v>
      </c>
      <c r="D303" s="27">
        <v>2.2727300000000001</v>
      </c>
      <c r="E303" s="27">
        <v>2.5776699999999999</v>
      </c>
      <c r="F303" s="27">
        <v>0.36666666666667103</v>
      </c>
      <c r="G303" s="27">
        <v>5.6652281045740596</v>
      </c>
      <c r="H303" s="27">
        <v>0.71128265234957699</v>
      </c>
      <c r="I303" s="27">
        <v>1.61</v>
      </c>
    </row>
    <row r="304" spans="1:9">
      <c r="A304" s="12">
        <f t="shared" si="4"/>
        <v>303</v>
      </c>
      <c r="B304" s="26">
        <v>38261</v>
      </c>
      <c r="C304" s="27">
        <v>2.16</v>
      </c>
      <c r="D304" s="27">
        <v>2.6996699999999998</v>
      </c>
      <c r="E304" s="27">
        <v>3.3984000000000001</v>
      </c>
      <c r="F304" s="27">
        <v>0.47</v>
      </c>
      <c r="G304" s="27">
        <v>5.6692619082855904</v>
      </c>
      <c r="H304" s="27">
        <v>0.67869422977998795</v>
      </c>
      <c r="I304" s="27">
        <v>1.76</v>
      </c>
    </row>
    <row r="305" spans="1:9">
      <c r="A305" s="12">
        <f t="shared" si="4"/>
        <v>304</v>
      </c>
      <c r="B305" s="26">
        <v>38292</v>
      </c>
      <c r="C305" s="27">
        <v>1.84</v>
      </c>
      <c r="D305" s="27">
        <v>2.9650300000000001</v>
      </c>
      <c r="E305" s="27">
        <v>2.8268200000000001</v>
      </c>
      <c r="F305" s="27">
        <v>0.37333333333333002</v>
      </c>
      <c r="G305" s="27">
        <v>5.6879454890285199</v>
      </c>
      <c r="H305" s="27">
        <v>0.78622250893602996</v>
      </c>
      <c r="I305" s="27">
        <v>1.93</v>
      </c>
    </row>
    <row r="306" spans="1:9">
      <c r="A306" s="12">
        <f t="shared" si="4"/>
        <v>305</v>
      </c>
      <c r="B306" s="26">
        <v>38322</v>
      </c>
      <c r="C306" s="27">
        <v>1.91</v>
      </c>
      <c r="D306" s="27">
        <v>2.7937500000000002</v>
      </c>
      <c r="E306" s="27">
        <v>3.6533899999999999</v>
      </c>
      <c r="F306" s="27">
        <v>0.37666666666667098</v>
      </c>
      <c r="G306" s="27">
        <v>5.7011375365342598</v>
      </c>
      <c r="H306" s="27">
        <v>0.7396810031512</v>
      </c>
      <c r="I306" s="27">
        <v>2.16</v>
      </c>
    </row>
    <row r="307" spans="1:9">
      <c r="A307" s="12">
        <f t="shared" si="4"/>
        <v>306</v>
      </c>
      <c r="B307" s="26">
        <v>38353</v>
      </c>
      <c r="C307" s="27">
        <v>1.88</v>
      </c>
      <c r="D307" s="27">
        <v>2.5326200000000001</v>
      </c>
      <c r="E307" s="27">
        <v>3.8681999999999999</v>
      </c>
      <c r="F307" s="27">
        <v>0.28000000000000003</v>
      </c>
      <c r="G307" s="27">
        <v>5.6321672766377997</v>
      </c>
      <c r="H307" s="27">
        <v>0.701719049835269</v>
      </c>
      <c r="I307" s="27">
        <v>2.2799999999999998</v>
      </c>
    </row>
    <row r="308" spans="1:9">
      <c r="A308" s="12">
        <f t="shared" si="4"/>
        <v>307</v>
      </c>
      <c r="B308" s="26">
        <v>38384</v>
      </c>
      <c r="C308" s="27">
        <v>1.46</v>
      </c>
      <c r="D308" s="27">
        <v>2.5989599999999999</v>
      </c>
      <c r="E308" s="27">
        <v>3.9462000000000002</v>
      </c>
      <c r="F308" s="27">
        <v>0.38333333333332997</v>
      </c>
      <c r="G308" s="27">
        <v>5.6321109283947299</v>
      </c>
      <c r="H308" s="27">
        <v>0.68053199338037296</v>
      </c>
      <c r="I308" s="27">
        <v>2.5</v>
      </c>
    </row>
    <row r="309" spans="1:9">
      <c r="A309" s="12">
        <f t="shared" si="4"/>
        <v>308</v>
      </c>
      <c r="B309" s="26">
        <v>38412</v>
      </c>
      <c r="C309" s="27">
        <v>1.56</v>
      </c>
      <c r="D309" s="27">
        <v>2.7477399999999998</v>
      </c>
      <c r="E309" s="27">
        <v>4.3162099999999999</v>
      </c>
      <c r="F309" s="27">
        <v>0.18666666666667001</v>
      </c>
      <c r="G309" s="27">
        <v>5.6086367446445697</v>
      </c>
      <c r="H309" s="27">
        <v>0.70360433005337897</v>
      </c>
      <c r="I309" s="27">
        <v>2.63</v>
      </c>
    </row>
    <row r="310" spans="1:9">
      <c r="A310" s="12">
        <f t="shared" si="4"/>
        <v>309</v>
      </c>
      <c r="B310" s="26">
        <v>38443</v>
      </c>
      <c r="C310" s="27">
        <v>1.84</v>
      </c>
      <c r="D310" s="27">
        <v>2.8439000000000001</v>
      </c>
      <c r="E310" s="27">
        <v>4.0050400000000002</v>
      </c>
      <c r="F310" s="27">
        <v>0.19</v>
      </c>
      <c r="G310" s="27">
        <v>5.5946376476380699</v>
      </c>
      <c r="H310" s="27">
        <v>0.70967799270430898</v>
      </c>
      <c r="I310" s="27">
        <v>2.79</v>
      </c>
    </row>
    <row r="311" spans="1:9">
      <c r="A311" s="12">
        <f t="shared" si="4"/>
        <v>310</v>
      </c>
      <c r="B311" s="26">
        <v>38473</v>
      </c>
      <c r="C311" s="27">
        <v>2.0099999999999998</v>
      </c>
      <c r="D311" s="27">
        <v>2.56989</v>
      </c>
      <c r="E311" s="27">
        <v>3.3215300000000001</v>
      </c>
      <c r="F311" s="27">
        <v>9.3333333333329299E-2</v>
      </c>
      <c r="G311" s="27">
        <v>5.6159281252582698</v>
      </c>
      <c r="H311" s="27">
        <v>0.67708802147535896</v>
      </c>
      <c r="I311" s="27">
        <v>3</v>
      </c>
    </row>
    <row r="312" spans="1:9">
      <c r="A312" s="12">
        <f t="shared" si="4"/>
        <v>311</v>
      </c>
      <c r="B312" s="26">
        <v>38504</v>
      </c>
      <c r="C312" s="27">
        <v>1.92</v>
      </c>
      <c r="D312" s="27">
        <v>2.3399299999999998</v>
      </c>
      <c r="E312" s="27">
        <v>4.5806399999999998</v>
      </c>
      <c r="F312" s="27">
        <v>-3.3333333333302999E-3</v>
      </c>
      <c r="G312" s="27">
        <v>5.5800670455507797</v>
      </c>
      <c r="H312" s="27">
        <v>0.64606917675910402</v>
      </c>
      <c r="I312" s="27">
        <v>3.04</v>
      </c>
    </row>
    <row r="313" spans="1:9">
      <c r="A313" s="12">
        <f t="shared" si="4"/>
        <v>312</v>
      </c>
      <c r="B313" s="26">
        <v>38534</v>
      </c>
      <c r="C313" s="27">
        <v>1.67</v>
      </c>
      <c r="D313" s="27">
        <v>2.6796799999999998</v>
      </c>
      <c r="E313" s="27">
        <v>3.4626000000000001</v>
      </c>
      <c r="F313" s="27">
        <v>0</v>
      </c>
      <c r="G313" s="27">
        <v>5.5369463606794396</v>
      </c>
      <c r="H313" s="27">
        <v>0.68424304779532596</v>
      </c>
      <c r="I313" s="27">
        <v>3.26</v>
      </c>
    </row>
    <row r="314" spans="1:9">
      <c r="A314" s="12">
        <f t="shared" si="4"/>
        <v>313</v>
      </c>
      <c r="B314" s="26">
        <v>38565</v>
      </c>
      <c r="C314" s="27">
        <v>1.94</v>
      </c>
      <c r="D314" s="27">
        <v>3.0401199999999999</v>
      </c>
      <c r="E314" s="27">
        <v>3.6659799999999998</v>
      </c>
      <c r="F314" s="27">
        <v>-9.9999999999999603E-2</v>
      </c>
      <c r="G314" s="27">
        <v>5.5536029734407499</v>
      </c>
      <c r="H314" s="27">
        <v>0.70605836866396599</v>
      </c>
      <c r="I314" s="27">
        <v>3.5</v>
      </c>
    </row>
    <row r="315" spans="1:9">
      <c r="A315" s="12">
        <f t="shared" si="4"/>
        <v>314</v>
      </c>
      <c r="B315" s="26">
        <v>38596</v>
      </c>
      <c r="C315" s="27">
        <v>1.69</v>
      </c>
      <c r="D315" s="27">
        <v>3.8307699999999998</v>
      </c>
      <c r="E315" s="27">
        <v>1.6457999999999999</v>
      </c>
      <c r="F315" s="27">
        <v>0</v>
      </c>
      <c r="G315" s="27">
        <v>5.5811655515732097</v>
      </c>
      <c r="H315" s="27">
        <v>0.66488085030187205</v>
      </c>
      <c r="I315" s="27">
        <v>3.62</v>
      </c>
    </row>
    <row r="316" spans="1:9">
      <c r="A316" s="12">
        <f t="shared" si="4"/>
        <v>315</v>
      </c>
      <c r="B316" s="26">
        <v>38626</v>
      </c>
      <c r="C316" s="27">
        <v>1.73</v>
      </c>
      <c r="D316" s="27">
        <v>3.5511599999999999</v>
      </c>
      <c r="E316" s="27">
        <v>1.95851</v>
      </c>
      <c r="F316" s="27">
        <v>0</v>
      </c>
      <c r="G316" s="27">
        <v>5.5828987966247503</v>
      </c>
      <c r="H316" s="27">
        <v>0.60063144075097097</v>
      </c>
      <c r="I316" s="27">
        <v>3.78</v>
      </c>
    </row>
    <row r="317" spans="1:9">
      <c r="A317" s="12">
        <f t="shared" si="4"/>
        <v>316</v>
      </c>
      <c r="B317" s="26">
        <v>38657</v>
      </c>
      <c r="C317" s="27">
        <v>1.9</v>
      </c>
      <c r="D317" s="27">
        <v>2.9393500000000001</v>
      </c>
      <c r="E317" s="27">
        <v>2.7734899999999998</v>
      </c>
      <c r="F317" s="27">
        <v>3.3333333333302999E-3</v>
      </c>
      <c r="G317" s="27">
        <v>5.59288502697434</v>
      </c>
      <c r="H317" s="27">
        <v>0.68310235455801005</v>
      </c>
      <c r="I317" s="27">
        <v>4</v>
      </c>
    </row>
    <row r="318" spans="1:9">
      <c r="A318" s="12">
        <f t="shared" si="4"/>
        <v>317</v>
      </c>
      <c r="B318" s="26">
        <v>38687</v>
      </c>
      <c r="C318" s="27">
        <v>1.93</v>
      </c>
      <c r="D318" s="27">
        <v>2.88395</v>
      </c>
      <c r="E318" s="27">
        <v>2.6619000000000002</v>
      </c>
      <c r="F318" s="27">
        <v>-9.3333333333329299E-2</v>
      </c>
      <c r="G318" s="27">
        <v>5.5353125696567202</v>
      </c>
      <c r="H318" s="27">
        <v>0.76974173665198597</v>
      </c>
      <c r="I318" s="27">
        <v>4.16</v>
      </c>
    </row>
    <row r="319" spans="1:9">
      <c r="A319" s="12">
        <f t="shared" si="4"/>
        <v>318</v>
      </c>
      <c r="B319" s="26">
        <v>38718</v>
      </c>
      <c r="C319" s="27">
        <v>1.71</v>
      </c>
      <c r="D319" s="27">
        <v>3.2470599999999998</v>
      </c>
      <c r="E319" s="27">
        <v>2.3011300000000001</v>
      </c>
      <c r="F319" s="27">
        <v>-0.28999999999999998</v>
      </c>
      <c r="G319" s="27">
        <v>5.5175700640763701</v>
      </c>
      <c r="H319" s="27">
        <v>0.60832446367249104</v>
      </c>
      <c r="I319" s="27">
        <v>4.29</v>
      </c>
    </row>
    <row r="320" spans="1:9">
      <c r="A320" s="12">
        <f t="shared" si="4"/>
        <v>319</v>
      </c>
      <c r="B320" s="26">
        <v>38749</v>
      </c>
      <c r="C320" s="27">
        <v>1.72</v>
      </c>
      <c r="D320" s="27">
        <v>3.0225</v>
      </c>
      <c r="E320" s="27">
        <v>1.62998</v>
      </c>
      <c r="F320" s="27">
        <v>-0.19</v>
      </c>
      <c r="G320" s="27">
        <v>5.5451244951653704</v>
      </c>
      <c r="H320" s="27">
        <v>0.64846837391521905</v>
      </c>
      <c r="I320" s="27">
        <v>4.49</v>
      </c>
    </row>
    <row r="321" spans="1:9">
      <c r="A321" s="12">
        <f t="shared" si="4"/>
        <v>320</v>
      </c>
      <c r="B321" s="26">
        <v>38777</v>
      </c>
      <c r="C321" s="27">
        <v>1.55</v>
      </c>
      <c r="D321" s="27">
        <v>2.91357</v>
      </c>
      <c r="E321" s="27">
        <v>1.9721</v>
      </c>
      <c r="F321" s="27">
        <v>-0.28999999999999998</v>
      </c>
      <c r="G321" s="27">
        <v>5.5329383069733096</v>
      </c>
      <c r="H321" s="27">
        <v>0.54813748982018695</v>
      </c>
      <c r="I321" s="27">
        <v>4.59</v>
      </c>
    </row>
    <row r="322" spans="1:9">
      <c r="A322" s="12">
        <f t="shared" si="4"/>
        <v>321</v>
      </c>
      <c r="B322" s="26">
        <v>38808</v>
      </c>
      <c r="C322" s="27">
        <v>1.61</v>
      </c>
      <c r="D322" s="27">
        <v>3.1023700000000001</v>
      </c>
      <c r="E322" s="27">
        <v>2.2325499999999998</v>
      </c>
      <c r="F322" s="27">
        <v>-0.28999999999999998</v>
      </c>
      <c r="G322" s="27">
        <v>5.5494271056148099</v>
      </c>
      <c r="H322" s="27">
        <v>0.62010775227105996</v>
      </c>
      <c r="I322" s="27">
        <v>4.79</v>
      </c>
    </row>
    <row r="323" spans="1:9">
      <c r="A323" s="12">
        <f t="shared" si="4"/>
        <v>322</v>
      </c>
      <c r="B323" s="26">
        <v>38838</v>
      </c>
      <c r="C323" s="27">
        <v>1.63</v>
      </c>
      <c r="D323" s="27">
        <v>3.3217599999999998</v>
      </c>
      <c r="E323" s="27">
        <v>1.99112</v>
      </c>
      <c r="F323" s="27">
        <v>-0.38666666666666999</v>
      </c>
      <c r="G323" s="27">
        <v>5.5332893834942096</v>
      </c>
      <c r="H323" s="27">
        <v>0.64715472499320703</v>
      </c>
      <c r="I323" s="27">
        <v>4.9400000000000004</v>
      </c>
    </row>
    <row r="324" spans="1:9">
      <c r="A324" s="12">
        <f t="shared" ref="A324:A387" si="5">A323+1</f>
        <v>323</v>
      </c>
      <c r="B324" s="26">
        <v>38869</v>
      </c>
      <c r="C324" s="27">
        <v>1.63</v>
      </c>
      <c r="D324" s="27">
        <v>3.51295</v>
      </c>
      <c r="E324" s="27">
        <v>1.99112</v>
      </c>
      <c r="F324" s="27">
        <v>-0.38333333333332997</v>
      </c>
      <c r="G324" s="27">
        <v>5.5607479589591398</v>
      </c>
      <c r="H324" s="27">
        <v>0.56661146014575903</v>
      </c>
      <c r="I324" s="27">
        <v>4.99</v>
      </c>
    </row>
    <row r="325" spans="1:9">
      <c r="A325" s="12">
        <f t="shared" si="5"/>
        <v>324</v>
      </c>
      <c r="B325" s="26">
        <v>38899</v>
      </c>
      <c r="C325" s="27">
        <v>1.77</v>
      </c>
      <c r="D325" s="27">
        <v>3.42781</v>
      </c>
      <c r="E325" s="27">
        <v>2.2711100000000002</v>
      </c>
      <c r="F325" s="27">
        <v>-0.28000000000000003</v>
      </c>
      <c r="G325" s="27">
        <v>5.5475386065556398</v>
      </c>
      <c r="H325" s="27">
        <v>0.557022165113638</v>
      </c>
      <c r="I325" s="27">
        <v>5.24</v>
      </c>
    </row>
    <row r="326" spans="1:9">
      <c r="A326" s="12">
        <f t="shared" si="5"/>
        <v>325</v>
      </c>
      <c r="B326" s="26">
        <v>38930</v>
      </c>
      <c r="C326" s="27">
        <v>1.85</v>
      </c>
      <c r="D326" s="27">
        <v>3.3360099999999999</v>
      </c>
      <c r="E326" s="27">
        <v>2.3871099999999998</v>
      </c>
      <c r="F326" s="27">
        <v>-0.27666666666667</v>
      </c>
      <c r="G326" s="27">
        <v>5.5242083603716097</v>
      </c>
      <c r="H326" s="27">
        <v>0.60655208067763</v>
      </c>
      <c r="I326" s="27">
        <v>5.25</v>
      </c>
    </row>
    <row r="327" spans="1:9">
      <c r="A327" s="12">
        <f t="shared" si="5"/>
        <v>326</v>
      </c>
      <c r="B327" s="26">
        <v>38961</v>
      </c>
      <c r="C327" s="27">
        <v>1.79</v>
      </c>
      <c r="D327" s="27">
        <v>2.0811299999999999</v>
      </c>
      <c r="E327" s="27">
        <v>4.1169500000000001</v>
      </c>
      <c r="F327" s="27">
        <v>-0.47333333333333</v>
      </c>
      <c r="G327" s="27">
        <v>5.5170055660709796</v>
      </c>
      <c r="H327" s="27">
        <v>0.58158106313890301</v>
      </c>
      <c r="I327" s="27">
        <v>5.25</v>
      </c>
    </row>
    <row r="328" spans="1:9">
      <c r="A328" s="12">
        <f t="shared" si="5"/>
        <v>327</v>
      </c>
      <c r="B328" s="26">
        <v>38991</v>
      </c>
      <c r="C328" s="27">
        <v>1.81</v>
      </c>
      <c r="D328" s="27">
        <v>1.6772400000000001</v>
      </c>
      <c r="E328" s="27">
        <v>2.7656499999999999</v>
      </c>
      <c r="F328" s="27">
        <v>-0.56999999999999895</v>
      </c>
      <c r="G328" s="27">
        <v>5.5009133585261099</v>
      </c>
      <c r="H328" s="27">
        <v>0.60294984856656897</v>
      </c>
      <c r="I328" s="27">
        <v>5.25</v>
      </c>
    </row>
    <row r="329" spans="1:9">
      <c r="A329" s="12">
        <f t="shared" si="5"/>
        <v>328</v>
      </c>
      <c r="B329" s="26">
        <v>39022</v>
      </c>
      <c r="C329" s="27">
        <v>1.74</v>
      </c>
      <c r="D329" s="27">
        <v>1.92408</v>
      </c>
      <c r="E329" s="27">
        <v>1.6202799999999999</v>
      </c>
      <c r="F329" s="27">
        <v>-0.46333333333332999</v>
      </c>
      <c r="G329" s="27">
        <v>5.4960661983370596</v>
      </c>
      <c r="H329" s="27">
        <v>0.59797934365127503</v>
      </c>
      <c r="I329" s="27">
        <v>5.25</v>
      </c>
    </row>
    <row r="330" spans="1:9">
      <c r="A330" s="12">
        <f t="shared" si="5"/>
        <v>329</v>
      </c>
      <c r="B330" s="26">
        <v>39052</v>
      </c>
      <c r="C330" s="27">
        <v>1.51</v>
      </c>
      <c r="D330" s="27">
        <v>2.2868400000000002</v>
      </c>
      <c r="E330" s="27">
        <v>2.0607099999999998</v>
      </c>
      <c r="F330" s="27">
        <v>-0.55666666666666897</v>
      </c>
      <c r="G330" s="27">
        <v>5.5301933369196297</v>
      </c>
      <c r="H330" s="27">
        <v>0.646423853152026</v>
      </c>
      <c r="I330" s="27">
        <v>5.24</v>
      </c>
    </row>
    <row r="331" spans="1:9">
      <c r="A331" s="12">
        <f t="shared" si="5"/>
        <v>330</v>
      </c>
      <c r="B331" s="26">
        <v>39083</v>
      </c>
      <c r="C331" s="27">
        <v>1.51</v>
      </c>
      <c r="D331" s="27">
        <v>2.1332200000000001</v>
      </c>
      <c r="E331" s="27">
        <v>1.4127700000000001</v>
      </c>
      <c r="F331" s="27">
        <v>-0.35000000000000098</v>
      </c>
      <c r="G331" s="27">
        <v>5.5116572351032103</v>
      </c>
      <c r="H331" s="27">
        <v>0.61471803005369396</v>
      </c>
      <c r="I331" s="27">
        <v>5.25</v>
      </c>
    </row>
    <row r="332" spans="1:9">
      <c r="A332" s="12">
        <f t="shared" si="5"/>
        <v>331</v>
      </c>
      <c r="B332" s="26">
        <v>39114</v>
      </c>
      <c r="C332" s="27">
        <v>1.72</v>
      </c>
      <c r="D332" s="27">
        <v>2.3886799999999999</v>
      </c>
      <c r="E332" s="27">
        <v>2.4419200000000001</v>
      </c>
      <c r="F332" s="27">
        <v>-0.44333333333333003</v>
      </c>
      <c r="G332" s="27">
        <v>5.4681038493165097</v>
      </c>
      <c r="H332" s="27">
        <v>0.67662789177869698</v>
      </c>
      <c r="I332" s="27">
        <v>5.26</v>
      </c>
    </row>
    <row r="333" spans="1:9">
      <c r="A333" s="12">
        <f t="shared" si="5"/>
        <v>332</v>
      </c>
      <c r="B333" s="26">
        <v>39142</v>
      </c>
      <c r="C333" s="27">
        <v>1.62</v>
      </c>
      <c r="D333" s="27">
        <v>2.5658099999999999</v>
      </c>
      <c r="E333" s="27">
        <v>2.4483000000000001</v>
      </c>
      <c r="F333" s="27">
        <v>-0.53666666666666996</v>
      </c>
      <c r="G333" s="27">
        <v>5.4932416863117703</v>
      </c>
      <c r="H333" s="27">
        <v>0.62546658051074899</v>
      </c>
      <c r="I333" s="27">
        <v>5.26</v>
      </c>
    </row>
    <row r="334" spans="1:9">
      <c r="A334" s="12">
        <f t="shared" si="5"/>
        <v>333</v>
      </c>
      <c r="B334" s="26">
        <v>39173</v>
      </c>
      <c r="C334" s="27">
        <v>1.76</v>
      </c>
      <c r="D334" s="27">
        <v>2.3314900000000001</v>
      </c>
      <c r="E334" s="27">
        <v>2.76972</v>
      </c>
      <c r="F334" s="27">
        <v>-0.43</v>
      </c>
      <c r="G334" s="27">
        <v>5.4881956273018702</v>
      </c>
      <c r="H334" s="27">
        <v>0.64519062942801597</v>
      </c>
      <c r="I334" s="27">
        <v>5.25</v>
      </c>
    </row>
    <row r="335" spans="1:9">
      <c r="A335" s="12">
        <f t="shared" si="5"/>
        <v>334</v>
      </c>
      <c r="B335" s="26">
        <v>39203</v>
      </c>
      <c r="C335" s="27">
        <v>1.49</v>
      </c>
      <c r="D335" s="27">
        <v>2.3532299999999999</v>
      </c>
      <c r="E335" s="27">
        <v>2.9157299999999999</v>
      </c>
      <c r="F335" s="27">
        <v>-0.52666666666666995</v>
      </c>
      <c r="G335" s="27">
        <v>5.4953434594406598</v>
      </c>
      <c r="H335" s="27">
        <v>0.60307893207735497</v>
      </c>
      <c r="I335" s="27">
        <v>5.25</v>
      </c>
    </row>
    <row r="336" spans="1:9">
      <c r="A336" s="12">
        <f t="shared" si="5"/>
        <v>335</v>
      </c>
      <c r="B336" s="26">
        <v>39234</v>
      </c>
      <c r="C336" s="27">
        <v>1.67</v>
      </c>
      <c r="D336" s="27">
        <v>2.3172600000000001</v>
      </c>
      <c r="E336" s="27">
        <v>2.5421</v>
      </c>
      <c r="F336" s="27">
        <v>-0.32333333333333097</v>
      </c>
      <c r="G336" s="27">
        <v>5.48044083589423</v>
      </c>
      <c r="H336" s="27">
        <v>0.51725019814673201</v>
      </c>
      <c r="I336" s="27">
        <v>5.25</v>
      </c>
    </row>
    <row r="337" spans="1:9">
      <c r="A337" s="12">
        <f t="shared" si="5"/>
        <v>336</v>
      </c>
      <c r="B337" s="26">
        <v>39264</v>
      </c>
      <c r="C337" s="27">
        <v>1.87</v>
      </c>
      <c r="D337" s="27">
        <v>2.1244399999999999</v>
      </c>
      <c r="E337" s="27">
        <v>2.53518</v>
      </c>
      <c r="F337" s="27">
        <v>-0.22</v>
      </c>
      <c r="G337" s="27">
        <v>5.4934371062812302</v>
      </c>
      <c r="H337" s="27">
        <v>0.50838578005351498</v>
      </c>
      <c r="I337" s="27">
        <v>5.26</v>
      </c>
    </row>
    <row r="338" spans="1:9">
      <c r="A338" s="12">
        <f t="shared" si="5"/>
        <v>337</v>
      </c>
      <c r="B338" s="26">
        <v>39295</v>
      </c>
      <c r="C338" s="27">
        <v>2.11</v>
      </c>
      <c r="D338" s="27">
        <v>1.87347</v>
      </c>
      <c r="E338" s="27">
        <v>2.3529499999999999</v>
      </c>
      <c r="F338" s="27">
        <v>-0.31333333333333102</v>
      </c>
      <c r="G338" s="27">
        <v>5.3848363811737299</v>
      </c>
      <c r="H338" s="27">
        <v>0.605549346932716</v>
      </c>
      <c r="I338" s="27">
        <v>5.0199999999999996</v>
      </c>
    </row>
    <row r="339" spans="1:9">
      <c r="A339" s="12">
        <f t="shared" si="5"/>
        <v>338</v>
      </c>
      <c r="B339" s="26">
        <v>39326</v>
      </c>
      <c r="C339" s="27">
        <v>2</v>
      </c>
      <c r="D339" s="27">
        <v>2.5341800000000001</v>
      </c>
      <c r="E339" s="27">
        <v>2.9666000000000001</v>
      </c>
      <c r="F339" s="27">
        <v>-0.20666666666667</v>
      </c>
      <c r="G339" s="27">
        <v>5.3253680563455497</v>
      </c>
      <c r="H339" s="27">
        <v>0.75319074419509602</v>
      </c>
      <c r="I339" s="27">
        <v>4.9400000000000004</v>
      </c>
    </row>
    <row r="340" spans="1:9">
      <c r="A340" s="12">
        <f t="shared" si="5"/>
        <v>339</v>
      </c>
      <c r="B340" s="26">
        <v>39356</v>
      </c>
      <c r="C340" s="27">
        <v>2</v>
      </c>
      <c r="D340" s="27">
        <v>3.0893199999999998</v>
      </c>
      <c r="E340" s="27">
        <v>2.59775</v>
      </c>
      <c r="F340" s="27">
        <v>-0.2</v>
      </c>
      <c r="G340" s="27">
        <v>5.3284352058535802</v>
      </c>
      <c r="H340" s="27">
        <v>0.70946149101240297</v>
      </c>
      <c r="I340" s="27">
        <v>4.76</v>
      </c>
    </row>
    <row r="341" spans="1:9">
      <c r="A341" s="12">
        <f t="shared" si="5"/>
        <v>340</v>
      </c>
      <c r="B341" s="26">
        <v>39387</v>
      </c>
      <c r="C341" s="27">
        <v>2.4300000000000002</v>
      </c>
      <c r="D341" s="27">
        <v>3.59924</v>
      </c>
      <c r="E341" s="27">
        <v>3.2856999999999998</v>
      </c>
      <c r="F341" s="27">
        <v>-0.19666666666666999</v>
      </c>
      <c r="G341" s="27">
        <v>5.3084456385986902</v>
      </c>
      <c r="H341" s="27">
        <v>0.67895881181903095</v>
      </c>
      <c r="I341" s="27">
        <v>4.49</v>
      </c>
    </row>
    <row r="342" spans="1:9">
      <c r="A342" s="12">
        <f t="shared" si="5"/>
        <v>341</v>
      </c>
      <c r="B342" s="26">
        <v>39417</v>
      </c>
      <c r="C342" s="27">
        <v>2.61</v>
      </c>
      <c r="D342" s="27">
        <v>3.4719699999999998</v>
      </c>
      <c r="E342" s="27">
        <v>2.2586499999999998</v>
      </c>
      <c r="F342" s="27">
        <v>0.10666666666667</v>
      </c>
      <c r="G342" s="27">
        <v>5.1243357397534099</v>
      </c>
      <c r="H342" s="27">
        <v>0.92387329832211895</v>
      </c>
      <c r="I342" s="27">
        <v>4.24</v>
      </c>
    </row>
    <row r="343" spans="1:9">
      <c r="A343" s="12">
        <f t="shared" si="5"/>
        <v>342</v>
      </c>
      <c r="B343" s="26">
        <v>39448</v>
      </c>
      <c r="C343" s="27">
        <v>2.87</v>
      </c>
      <c r="D343" s="27">
        <v>3.3883999999999999</v>
      </c>
      <c r="E343" s="27">
        <v>2.5187499999999998</v>
      </c>
      <c r="F343" s="27">
        <v>0.11</v>
      </c>
      <c r="G343" s="27">
        <v>4.8689347797405</v>
      </c>
      <c r="H343" s="27">
        <v>1.23282420071431</v>
      </c>
      <c r="I343" s="27">
        <v>3.94</v>
      </c>
    </row>
    <row r="344" spans="1:9">
      <c r="A344" s="12">
        <f t="shared" si="5"/>
        <v>343</v>
      </c>
      <c r="B344" s="26">
        <v>39479</v>
      </c>
      <c r="C344" s="27">
        <v>3.29</v>
      </c>
      <c r="D344" s="27">
        <v>3.27298</v>
      </c>
      <c r="E344" s="27">
        <v>1.12937</v>
      </c>
      <c r="F344" s="27">
        <v>-6.6666666666694904E-3</v>
      </c>
      <c r="G344" s="27">
        <v>4.8963820805916098</v>
      </c>
      <c r="H344" s="27">
        <v>1.2387241613002899</v>
      </c>
      <c r="I344" s="27">
        <v>2.98</v>
      </c>
    </row>
    <row r="345" spans="1:9">
      <c r="A345" s="12">
        <f t="shared" si="5"/>
        <v>344</v>
      </c>
      <c r="B345" s="26">
        <v>39508</v>
      </c>
      <c r="C345" s="27">
        <v>3.44</v>
      </c>
      <c r="D345" s="27">
        <v>3.1905899999999998</v>
      </c>
      <c r="E345" s="27">
        <v>0.68411999999999995</v>
      </c>
      <c r="F345" s="27">
        <v>0.176666666666669</v>
      </c>
      <c r="G345" s="27">
        <v>4.1852920527655799</v>
      </c>
      <c r="H345" s="27">
        <v>1.9252322936803601</v>
      </c>
      <c r="I345" s="27">
        <v>2.61</v>
      </c>
    </row>
    <row r="346" spans="1:9">
      <c r="A346" s="12">
        <f t="shared" si="5"/>
        <v>345</v>
      </c>
      <c r="B346" s="26">
        <v>39539</v>
      </c>
      <c r="C346" s="27">
        <v>3.2</v>
      </c>
      <c r="D346" s="27">
        <v>3.1402999999999999</v>
      </c>
      <c r="E346" s="27">
        <v>-0.79337999999999997</v>
      </c>
      <c r="F346" s="27">
        <v>5.9999999999999602E-2</v>
      </c>
      <c r="G346" s="27">
        <v>3.73291587342346</v>
      </c>
      <c r="H346" s="27">
        <v>2.3093050949512399</v>
      </c>
      <c r="I346" s="27">
        <v>2.2799999999999998</v>
      </c>
    </row>
    <row r="347" spans="1:9">
      <c r="A347" s="12">
        <f t="shared" si="5"/>
        <v>346</v>
      </c>
      <c r="B347" s="26">
        <v>39569</v>
      </c>
      <c r="C347" s="27">
        <v>2.87</v>
      </c>
      <c r="D347" s="27">
        <v>3.2822800000000001</v>
      </c>
      <c r="E347" s="27">
        <v>-1.3935999999999999</v>
      </c>
      <c r="F347" s="27">
        <v>0.45333333333333098</v>
      </c>
      <c r="G347" s="27">
        <v>3.3308041008563101</v>
      </c>
      <c r="H347" s="27">
        <v>2.8009042191812199</v>
      </c>
      <c r="I347" s="27">
        <v>1.98</v>
      </c>
    </row>
    <row r="348" spans="1:9">
      <c r="A348" s="12">
        <f t="shared" si="5"/>
        <v>347</v>
      </c>
      <c r="B348" s="26">
        <v>39600</v>
      </c>
      <c r="C348" s="27">
        <v>3.08</v>
      </c>
      <c r="D348" s="27">
        <v>3.8117800000000002</v>
      </c>
      <c r="E348" s="27">
        <v>-1.6552100000000001</v>
      </c>
      <c r="F348" s="27">
        <v>0.64666666666667005</v>
      </c>
      <c r="G348" s="27">
        <v>3.1974804583595899</v>
      </c>
      <c r="H348" s="27">
        <v>2.7642075516145201</v>
      </c>
      <c r="I348" s="27">
        <v>2</v>
      </c>
    </row>
    <row r="349" spans="1:9">
      <c r="A349" s="12">
        <f t="shared" si="5"/>
        <v>348</v>
      </c>
      <c r="B349" s="26">
        <v>39630</v>
      </c>
      <c r="C349" s="27">
        <v>3.17</v>
      </c>
      <c r="D349" s="27">
        <v>4.1353999999999997</v>
      </c>
      <c r="E349" s="27">
        <v>-2.1314199999999999</v>
      </c>
      <c r="F349" s="27">
        <v>0.84</v>
      </c>
      <c r="G349" s="27">
        <v>3.2151559754299002</v>
      </c>
      <c r="H349" s="27">
        <v>2.94821146556477</v>
      </c>
      <c r="I349" s="27">
        <v>2.0099999999999998</v>
      </c>
    </row>
    <row r="350" spans="1:9">
      <c r="A350" s="12">
        <f t="shared" si="5"/>
        <v>349</v>
      </c>
      <c r="B350" s="26">
        <v>39661</v>
      </c>
      <c r="C350" s="27">
        <v>3.32</v>
      </c>
      <c r="D350" s="27">
        <v>3.98108</v>
      </c>
      <c r="E350" s="27">
        <v>-3.83602</v>
      </c>
      <c r="F350" s="27">
        <v>1.1033333333333299</v>
      </c>
      <c r="G350" s="27">
        <v>3.22809525134699</v>
      </c>
      <c r="H350" s="27">
        <v>2.8962820404899201</v>
      </c>
      <c r="I350" s="27">
        <v>2</v>
      </c>
    </row>
    <row r="351" spans="1:9">
      <c r="A351" s="12">
        <f t="shared" si="5"/>
        <v>350</v>
      </c>
      <c r="B351" s="26">
        <v>39692</v>
      </c>
      <c r="C351" s="27">
        <v>3.46</v>
      </c>
      <c r="D351" s="27">
        <v>3.6671399999999998</v>
      </c>
      <c r="E351" s="27">
        <v>-8.3625399999999992</v>
      </c>
      <c r="F351" s="27">
        <v>1.06666666666667</v>
      </c>
      <c r="G351" s="27">
        <v>3.23265784733178</v>
      </c>
      <c r="H351" s="27">
        <v>4.9872255628189901</v>
      </c>
      <c r="I351" s="27">
        <v>1.81</v>
      </c>
    </row>
    <row r="352" spans="1:9">
      <c r="A352" s="12">
        <f t="shared" si="5"/>
        <v>351</v>
      </c>
      <c r="B352" s="26">
        <v>39722</v>
      </c>
      <c r="C352" s="27">
        <v>4.87</v>
      </c>
      <c r="D352" s="27">
        <v>2.6719499999999998</v>
      </c>
      <c r="E352" s="27">
        <v>-7.0975299999999999</v>
      </c>
      <c r="F352" s="27">
        <v>1.43</v>
      </c>
      <c r="G352" s="27">
        <v>3.2552370298176201</v>
      </c>
      <c r="H352" s="27">
        <v>10.197561918478</v>
      </c>
      <c r="I352" s="27">
        <v>0.97</v>
      </c>
    </row>
    <row r="353" spans="1:9">
      <c r="A353" s="12">
        <f t="shared" si="5"/>
        <v>352</v>
      </c>
      <c r="B353" s="26">
        <v>39753</v>
      </c>
      <c r="C353" s="27">
        <v>6.28</v>
      </c>
      <c r="D353" s="27">
        <v>0.92617000000000005</v>
      </c>
      <c r="E353" s="27">
        <v>-8.7826900000000006</v>
      </c>
      <c r="F353" s="27">
        <v>1.69333333333333</v>
      </c>
      <c r="G353" s="27">
        <v>3.2512222748823798</v>
      </c>
      <c r="H353" s="27">
        <v>11.121896726115599</v>
      </c>
      <c r="I353" s="27">
        <v>0.39</v>
      </c>
    </row>
    <row r="354" spans="1:9">
      <c r="A354" s="12">
        <f t="shared" si="5"/>
        <v>353</v>
      </c>
      <c r="B354" s="26">
        <v>39783</v>
      </c>
      <c r="C354" s="27">
        <v>6.18</v>
      </c>
      <c r="D354" s="27">
        <v>0.12892999999999999</v>
      </c>
      <c r="E354" s="27">
        <v>-11.48615</v>
      </c>
      <c r="F354" s="27">
        <v>2.1566666666666601</v>
      </c>
      <c r="G354" s="27">
        <v>3.30765668525309</v>
      </c>
      <c r="H354" s="27">
        <v>12.256596452109701</v>
      </c>
      <c r="I354" s="27">
        <v>0.16</v>
      </c>
    </row>
    <row r="355" spans="1:9">
      <c r="A355">
        <f t="shared" si="5"/>
        <v>354</v>
      </c>
      <c r="B355" s="28">
        <v>39814</v>
      </c>
      <c r="C355" s="29">
        <v>5.27</v>
      </c>
      <c r="D355" s="29">
        <v>-0.11146</v>
      </c>
      <c r="E355" s="29">
        <v>-13.36195</v>
      </c>
      <c r="F355" s="29">
        <v>2.62</v>
      </c>
      <c r="G355" s="29">
        <v>3.2893731644720199</v>
      </c>
      <c r="H355" s="29">
        <v>10.052038992093999</v>
      </c>
      <c r="I355" s="29">
        <v>0.15</v>
      </c>
    </row>
    <row r="356" spans="1:9">
      <c r="A356">
        <f t="shared" si="5"/>
        <v>355</v>
      </c>
      <c r="B356" s="28">
        <v>39845</v>
      </c>
      <c r="C356" s="29">
        <v>5.0599999999999996</v>
      </c>
      <c r="D356" s="29">
        <v>-0.13156000000000001</v>
      </c>
      <c r="E356" s="29">
        <v>-13.633559999999999</v>
      </c>
      <c r="F356" s="29">
        <v>3.0966666666666698</v>
      </c>
      <c r="G356" s="29">
        <v>3.295574280646</v>
      </c>
      <c r="H356" s="29">
        <v>10.0085286193441</v>
      </c>
      <c r="I356" s="29">
        <v>0.22</v>
      </c>
    </row>
    <row r="357" spans="1:9">
      <c r="A357">
        <f t="shared" si="5"/>
        <v>356</v>
      </c>
      <c r="B357" s="28">
        <v>39873</v>
      </c>
      <c r="C357" s="29">
        <v>5.71</v>
      </c>
      <c r="D357" s="29">
        <v>-0.52581</v>
      </c>
      <c r="E357" s="29">
        <v>-14.794639999999999</v>
      </c>
      <c r="F357" s="29">
        <v>3.4733333333333301</v>
      </c>
      <c r="G357" s="29">
        <v>3.3113709644387401</v>
      </c>
      <c r="H357" s="29">
        <v>11.1378089962326</v>
      </c>
      <c r="I357" s="29">
        <v>0.18</v>
      </c>
    </row>
    <row r="358" spans="1:9">
      <c r="A358">
        <f t="shared" si="5"/>
        <v>357</v>
      </c>
      <c r="B358" s="28">
        <v>39904</v>
      </c>
      <c r="C358" s="29">
        <v>5.23</v>
      </c>
      <c r="D358" s="29">
        <v>-0.56742000000000004</v>
      </c>
      <c r="E358" s="29">
        <v>-14.83206</v>
      </c>
      <c r="F358" s="29">
        <v>3.75</v>
      </c>
      <c r="G358" s="29">
        <v>3.8318622010932102</v>
      </c>
      <c r="H358" s="29">
        <v>10.591984968990401</v>
      </c>
      <c r="I358" s="29">
        <v>0.15</v>
      </c>
    </row>
    <row r="359" spans="1:9">
      <c r="A359">
        <f t="shared" si="5"/>
        <v>358</v>
      </c>
      <c r="B359" s="28">
        <v>39934</v>
      </c>
      <c r="C359" s="29">
        <v>4.59</v>
      </c>
      <c r="D359" s="29">
        <v>-0.88936000000000004</v>
      </c>
      <c r="E359" s="29">
        <v>-15.208030000000001</v>
      </c>
      <c r="F359" s="29">
        <v>4.1133333333333297</v>
      </c>
      <c r="G359" s="29">
        <v>4.1821178838082096</v>
      </c>
      <c r="H359" s="29">
        <v>10.3132617794677</v>
      </c>
      <c r="I359" s="29">
        <v>0.18</v>
      </c>
    </row>
    <row r="360" spans="1:9">
      <c r="A360">
        <f t="shared" si="5"/>
        <v>359</v>
      </c>
      <c r="B360" s="28">
        <v>39965</v>
      </c>
      <c r="C360" s="29">
        <v>3.97</v>
      </c>
      <c r="D360" s="29">
        <v>-1.0187200000000001</v>
      </c>
      <c r="E360" s="29">
        <v>-15.33187</v>
      </c>
      <c r="F360" s="29">
        <v>4.1766666666666596</v>
      </c>
      <c r="G360" s="29">
        <v>4.5423970298673302</v>
      </c>
      <c r="H360" s="29">
        <v>9.5437118142038599</v>
      </c>
      <c r="I360" s="29">
        <v>0.21</v>
      </c>
    </row>
    <row r="361" spans="1:9">
      <c r="A361">
        <f t="shared" si="5"/>
        <v>360</v>
      </c>
      <c r="B361" s="28">
        <v>39995</v>
      </c>
      <c r="C361" s="29">
        <v>3.57</v>
      </c>
      <c r="D361" s="29">
        <v>-1.46654</v>
      </c>
      <c r="E361" s="29">
        <v>-13.945499999999999</v>
      </c>
      <c r="F361" s="29">
        <v>4.1399999999999997</v>
      </c>
      <c r="G361" s="29">
        <v>4.8492795708664298</v>
      </c>
      <c r="H361" s="29">
        <v>9.0940911092524193</v>
      </c>
      <c r="I361" s="29">
        <v>0.16</v>
      </c>
    </row>
    <row r="362" spans="1:9">
      <c r="A362">
        <f t="shared" si="5"/>
        <v>361</v>
      </c>
      <c r="B362" s="28">
        <v>40026</v>
      </c>
      <c r="C362" s="29">
        <v>3.18</v>
      </c>
      <c r="D362" s="29">
        <v>-1.1007899999999999</v>
      </c>
      <c r="E362" s="29">
        <v>-11.612780000000001</v>
      </c>
      <c r="F362" s="29">
        <v>4.2</v>
      </c>
      <c r="G362" s="29">
        <v>5.1534416503856404</v>
      </c>
      <c r="H362" s="29">
        <v>9.2017767709779505</v>
      </c>
      <c r="I362" s="29">
        <v>0.16</v>
      </c>
    </row>
    <row r="363" spans="1:9">
      <c r="A363">
        <f t="shared" si="5"/>
        <v>362</v>
      </c>
      <c r="B363" s="28">
        <v>40057</v>
      </c>
      <c r="C363" s="29">
        <v>3</v>
      </c>
      <c r="D363" s="29">
        <v>-1.0223599999999999</v>
      </c>
      <c r="E363" s="29">
        <v>-6.91099</v>
      </c>
      <c r="F363" s="29">
        <v>4.3600000000000003</v>
      </c>
      <c r="G363" s="29">
        <v>5.3194874334515303</v>
      </c>
      <c r="H363" s="29">
        <v>9.4877425119023506</v>
      </c>
      <c r="I363" s="29">
        <v>0.15</v>
      </c>
    </row>
    <row r="364" spans="1:9">
      <c r="A364">
        <f t="shared" si="5"/>
        <v>363</v>
      </c>
      <c r="B364" s="28">
        <v>40087</v>
      </c>
      <c r="C364" s="29">
        <v>2.88</v>
      </c>
      <c r="D364" s="29">
        <v>1.265E-2</v>
      </c>
      <c r="E364" s="29">
        <v>-7.4973999999999998</v>
      </c>
      <c r="F364" s="29">
        <v>4.5199999999999996</v>
      </c>
      <c r="G364" s="29">
        <v>5.2795698976855103</v>
      </c>
      <c r="H364" s="29">
        <v>9.4539187209429105</v>
      </c>
      <c r="I364" s="29">
        <v>0.12</v>
      </c>
    </row>
    <row r="365" spans="1:9">
      <c r="A365">
        <f t="shared" si="5"/>
        <v>364</v>
      </c>
      <c r="B365" s="28">
        <v>40118</v>
      </c>
      <c r="C365" s="29">
        <v>3.11</v>
      </c>
      <c r="D365" s="29">
        <v>1.45973</v>
      </c>
      <c r="E365" s="29">
        <v>-5.9379400000000002</v>
      </c>
      <c r="F365" s="29">
        <v>4.3733333333333304</v>
      </c>
      <c r="G365" s="29">
        <v>5.3033049449232896</v>
      </c>
      <c r="H365" s="29">
        <v>9.7649078142903996</v>
      </c>
      <c r="I365" s="29">
        <v>0.12</v>
      </c>
    </row>
    <row r="366" spans="1:9">
      <c r="A366">
        <f t="shared" si="5"/>
        <v>365</v>
      </c>
      <c r="B366" s="28">
        <v>40148</v>
      </c>
      <c r="C366" s="29">
        <v>2.52</v>
      </c>
      <c r="D366" s="29">
        <v>2.0903100000000001</v>
      </c>
      <c r="E366" s="29">
        <v>-2.82117</v>
      </c>
      <c r="F366" s="29">
        <v>4.32666666666666</v>
      </c>
      <c r="G366" s="29">
        <v>5.3297928289816001</v>
      </c>
      <c r="H366" s="29">
        <v>10.002828340397301</v>
      </c>
      <c r="I366" s="29">
        <v>0.12</v>
      </c>
    </row>
    <row r="367" spans="1:9">
      <c r="A367">
        <f t="shared" si="5"/>
        <v>366</v>
      </c>
      <c r="B367" s="28">
        <v>40179</v>
      </c>
      <c r="C367" s="29">
        <v>2.62</v>
      </c>
      <c r="D367" s="29">
        <v>2.3014299999999999</v>
      </c>
      <c r="E367" s="29">
        <v>0.71589000000000003</v>
      </c>
      <c r="F367" s="29">
        <v>4.18</v>
      </c>
      <c r="G367" s="29">
        <v>5.2933373588174204</v>
      </c>
      <c r="H367" s="29">
        <v>10.021154824355801</v>
      </c>
      <c r="I367" s="29">
        <v>0.11</v>
      </c>
    </row>
    <row r="368" spans="1:9">
      <c r="A368">
        <f t="shared" si="5"/>
        <v>367</v>
      </c>
      <c r="B368" s="28">
        <v>40210</v>
      </c>
      <c r="C368" s="29">
        <v>2.73</v>
      </c>
      <c r="D368" s="29">
        <v>2.11633</v>
      </c>
      <c r="E368" s="29">
        <v>1.7357800000000001</v>
      </c>
      <c r="F368" s="29">
        <v>4.1666666666666696</v>
      </c>
      <c r="G368" s="29">
        <v>5.2856340603021703</v>
      </c>
      <c r="H368" s="29">
        <v>10.2750462539812</v>
      </c>
      <c r="I368" s="29">
        <v>0.13</v>
      </c>
    </row>
    <row r="369" spans="1:9">
      <c r="A369">
        <f t="shared" si="5"/>
        <v>368</v>
      </c>
      <c r="B369" s="28">
        <v>40238</v>
      </c>
      <c r="C369" s="29">
        <v>2.4300000000000002</v>
      </c>
      <c r="D369" s="29">
        <v>2.37276</v>
      </c>
      <c r="E369" s="29">
        <v>4.0466899999999999</v>
      </c>
      <c r="F369" s="29">
        <v>4.2533333333333303</v>
      </c>
      <c r="G369" s="29">
        <v>5.2477489696732302</v>
      </c>
      <c r="H369" s="29">
        <v>10.340336642472399</v>
      </c>
      <c r="I369" s="29">
        <v>0.16</v>
      </c>
    </row>
    <row r="370" spans="1:9">
      <c r="A370">
        <f t="shared" si="5"/>
        <v>369</v>
      </c>
      <c r="B370" s="28">
        <v>40269</v>
      </c>
      <c r="C370" s="29">
        <v>2.56</v>
      </c>
      <c r="D370" s="29">
        <v>2.2815599999999998</v>
      </c>
      <c r="E370" s="29">
        <v>5.2823500000000001</v>
      </c>
      <c r="F370" s="29">
        <v>4.24</v>
      </c>
      <c r="G370" s="29">
        <v>5.2134045242251901</v>
      </c>
      <c r="H370" s="29">
        <v>10.428963633521001</v>
      </c>
      <c r="I370" s="29">
        <v>0.2</v>
      </c>
    </row>
    <row r="371" spans="1:9">
      <c r="A371">
        <f t="shared" si="5"/>
        <v>370</v>
      </c>
      <c r="B371" s="28">
        <v>40299</v>
      </c>
      <c r="C371" s="29">
        <v>2.74</v>
      </c>
      <c r="D371" s="29">
        <v>2.2075300000000002</v>
      </c>
      <c r="E371" s="29">
        <v>7.8837400000000004</v>
      </c>
      <c r="F371" s="29">
        <v>3.93</v>
      </c>
      <c r="G371" s="29">
        <v>5.21425133210405</v>
      </c>
      <c r="H371" s="29">
        <v>10.4513899385675</v>
      </c>
      <c r="I371" s="29">
        <v>0.2</v>
      </c>
    </row>
    <row r="372" spans="1:9">
      <c r="A372">
        <f t="shared" si="5"/>
        <v>371</v>
      </c>
      <c r="B372" s="28">
        <v>40330</v>
      </c>
      <c r="C372" s="29">
        <v>3.26</v>
      </c>
      <c r="D372" s="29">
        <v>1.56189</v>
      </c>
      <c r="E372" s="29">
        <v>8.4558999999999997</v>
      </c>
      <c r="F372" s="29">
        <v>3.72</v>
      </c>
      <c r="G372" s="29">
        <v>5.1865915881684899</v>
      </c>
      <c r="H372" s="29">
        <v>10.372408847969099</v>
      </c>
      <c r="I372" s="29">
        <v>0.18</v>
      </c>
    </row>
    <row r="373" spans="1:9">
      <c r="A373">
        <f t="shared" si="5"/>
        <v>372</v>
      </c>
      <c r="B373" s="28">
        <v>40360</v>
      </c>
      <c r="C373" s="29">
        <v>3.07</v>
      </c>
      <c r="D373" s="29">
        <v>1.63826</v>
      </c>
      <c r="E373" s="29">
        <v>7.7332900000000002</v>
      </c>
      <c r="F373" s="29">
        <v>3.71</v>
      </c>
      <c r="G373" s="29">
        <v>5.1605729222623999</v>
      </c>
      <c r="H373" s="29">
        <v>10.282857686422499</v>
      </c>
      <c r="I373" s="29">
        <v>0.18</v>
      </c>
    </row>
    <row r="374" spans="1:9">
      <c r="A374">
        <f t="shared" si="5"/>
        <v>373</v>
      </c>
      <c r="B374" s="28">
        <v>40391</v>
      </c>
      <c r="C374" s="29">
        <v>3.19</v>
      </c>
      <c r="D374" s="29">
        <v>1.4830000000000001</v>
      </c>
      <c r="E374" s="29">
        <v>6.87216</v>
      </c>
      <c r="F374" s="29">
        <v>3.79666666666667</v>
      </c>
      <c r="G374" s="29">
        <v>5.2126591952996204</v>
      </c>
      <c r="H374" s="29">
        <v>10.0766175119353</v>
      </c>
      <c r="I374" s="29">
        <v>0.19</v>
      </c>
    </row>
    <row r="375" spans="1:9">
      <c r="A375">
        <f t="shared" si="5"/>
        <v>374</v>
      </c>
      <c r="B375" s="28">
        <v>40422</v>
      </c>
      <c r="C375" s="29">
        <v>3.13</v>
      </c>
      <c r="D375" s="29">
        <v>1.4192100000000001</v>
      </c>
      <c r="E375" s="29">
        <v>6.3017399999999997</v>
      </c>
      <c r="F375" s="29">
        <v>3.7833333333333301</v>
      </c>
      <c r="G375" s="29">
        <v>5.3635645178663403</v>
      </c>
      <c r="H375" s="29">
        <v>9.8263435421170904</v>
      </c>
      <c r="I375" s="29">
        <v>0.19</v>
      </c>
    </row>
    <row r="376" spans="1:9">
      <c r="A376">
        <f t="shared" si="5"/>
        <v>375</v>
      </c>
      <c r="B376" s="28">
        <v>40452</v>
      </c>
      <c r="C376" s="29">
        <v>3.09</v>
      </c>
      <c r="D376" s="29">
        <v>1.35798</v>
      </c>
      <c r="E376" s="29">
        <v>5.6767000000000003</v>
      </c>
      <c r="F376" s="29">
        <v>3.67</v>
      </c>
      <c r="G376" s="29">
        <v>5.5043698828239904</v>
      </c>
      <c r="H376" s="29">
        <v>9.57555701808778</v>
      </c>
      <c r="I376" s="29">
        <v>0.19</v>
      </c>
    </row>
    <row r="377" spans="1:9">
      <c r="A377">
        <f t="shared" si="5"/>
        <v>376</v>
      </c>
      <c r="B377" s="28">
        <v>40483</v>
      </c>
      <c r="C377" s="29">
        <v>3.11</v>
      </c>
      <c r="D377" s="29">
        <v>1.3072699999999999</v>
      </c>
      <c r="E377" s="29">
        <v>5.2972000000000001</v>
      </c>
      <c r="F377" s="29">
        <v>4.0599999999999996</v>
      </c>
      <c r="G377" s="29">
        <v>5.9315189267959303</v>
      </c>
      <c r="H377" s="29">
        <v>9.5087413970942904</v>
      </c>
      <c r="I377" s="29">
        <v>0.19</v>
      </c>
    </row>
    <row r="378" spans="1:9">
      <c r="A378">
        <f t="shared" si="5"/>
        <v>377</v>
      </c>
      <c r="B378" s="28">
        <v>40513</v>
      </c>
      <c r="C378" s="29">
        <v>2.8</v>
      </c>
      <c r="D378" s="29">
        <v>1.4767699999999999</v>
      </c>
      <c r="E378" s="29">
        <v>5.97288</v>
      </c>
      <c r="F378" s="29">
        <v>3.55</v>
      </c>
      <c r="G378" s="29">
        <v>6.6381646061234001</v>
      </c>
      <c r="H378" s="29">
        <v>9.1753483095525095</v>
      </c>
      <c r="I378" s="29">
        <v>0.18</v>
      </c>
    </row>
    <row r="379" spans="1:9">
      <c r="A379">
        <f t="shared" si="5"/>
        <v>378</v>
      </c>
      <c r="B379" s="28">
        <v>40544</v>
      </c>
      <c r="C379" s="29">
        <v>2.67</v>
      </c>
      <c r="D379" s="29">
        <v>1.55955</v>
      </c>
      <c r="E379" s="29">
        <v>4.6369699999999998</v>
      </c>
      <c r="F379" s="29">
        <v>3.34</v>
      </c>
      <c r="G379" s="29">
        <v>7.3385883825496796</v>
      </c>
      <c r="H379" s="29">
        <v>8.7519235611627906</v>
      </c>
      <c r="I379" s="29">
        <v>0.17</v>
      </c>
    </row>
    <row r="380" spans="1:9">
      <c r="A380">
        <f t="shared" si="5"/>
        <v>379</v>
      </c>
      <c r="B380" s="28">
        <v>40575</v>
      </c>
      <c r="C380" s="29">
        <v>2.73</v>
      </c>
      <c r="D380" s="29">
        <v>1.8459300000000001</v>
      </c>
      <c r="E380" s="29">
        <v>3.81209</v>
      </c>
      <c r="F380" s="29">
        <v>3.2333333333333298</v>
      </c>
      <c r="G380" s="29">
        <v>7.9724588356707402</v>
      </c>
      <c r="H380" s="29">
        <v>8.6713387984283408</v>
      </c>
      <c r="I380" s="29">
        <v>0.16</v>
      </c>
    </row>
    <row r="381" spans="1:9">
      <c r="A381">
        <f t="shared" si="5"/>
        <v>380</v>
      </c>
      <c r="B381" s="28">
        <v>40603</v>
      </c>
      <c r="C381" s="29">
        <v>2.56</v>
      </c>
      <c r="D381" s="29">
        <v>2.11144</v>
      </c>
      <c r="E381" s="29">
        <v>4.16228</v>
      </c>
      <c r="F381" s="29">
        <v>3.2266666666666701</v>
      </c>
      <c r="G381" s="29">
        <v>8.6300763771233306</v>
      </c>
      <c r="H381" s="29">
        <v>8.3429324764571309</v>
      </c>
      <c r="I381" s="29">
        <v>0.14000000000000001</v>
      </c>
    </row>
    <row r="382" spans="1:9">
      <c r="A382">
        <f t="shared" si="5"/>
        <v>381</v>
      </c>
      <c r="B382" s="28">
        <v>40634</v>
      </c>
      <c r="C382" s="29">
        <v>2.7</v>
      </c>
      <c r="D382" s="29">
        <v>2.48712</v>
      </c>
      <c r="E382" s="29">
        <v>3.41276</v>
      </c>
      <c r="F382" s="29">
        <v>3.32</v>
      </c>
      <c r="G382" s="29">
        <v>9.1042928483091305</v>
      </c>
      <c r="H382" s="29">
        <v>8.2286307292537995</v>
      </c>
      <c r="I382" s="29">
        <v>0.1</v>
      </c>
    </row>
    <row r="383" spans="1:9">
      <c r="A383">
        <f t="shared" si="5"/>
        <v>382</v>
      </c>
      <c r="B383" s="28">
        <v>40664</v>
      </c>
      <c r="C383" s="29">
        <v>2.73</v>
      </c>
      <c r="D383" s="29">
        <v>2.7667899999999999</v>
      </c>
      <c r="E383" s="29">
        <v>2.1589900000000002</v>
      </c>
      <c r="F383" s="29">
        <v>3.2166666666666699</v>
      </c>
      <c r="G383" s="29">
        <v>9.7985931417397492</v>
      </c>
      <c r="H383" s="29">
        <v>8.0981840325981302</v>
      </c>
      <c r="I383" s="29">
        <v>0.09</v>
      </c>
    </row>
    <row r="384" spans="1:9">
      <c r="A384">
        <f t="shared" si="5"/>
        <v>383</v>
      </c>
      <c r="B384" s="28">
        <v>40695</v>
      </c>
      <c r="C384" s="29">
        <v>2.57</v>
      </c>
      <c r="D384" s="29">
        <v>2.7888899999999999</v>
      </c>
      <c r="E384" s="29">
        <v>2.2841900000000002</v>
      </c>
      <c r="F384" s="29">
        <v>3.3133333333333299</v>
      </c>
      <c r="G384" s="29">
        <v>10.4611779509641</v>
      </c>
      <c r="H384" s="29">
        <v>8.0748693108430292</v>
      </c>
      <c r="I384" s="29">
        <v>0.09</v>
      </c>
    </row>
    <row r="385" spans="1:9">
      <c r="A385">
        <f t="shared" si="5"/>
        <v>384</v>
      </c>
      <c r="B385" s="28">
        <v>40725</v>
      </c>
      <c r="C385" s="29">
        <v>2.94</v>
      </c>
      <c r="D385" s="29">
        <v>2.8754</v>
      </c>
      <c r="E385" s="29">
        <v>2.3884400000000001</v>
      </c>
      <c r="F385" s="29">
        <v>3.21</v>
      </c>
      <c r="G385" s="29">
        <v>10.527487349862801</v>
      </c>
      <c r="H385" s="29">
        <v>7.8750140620074403</v>
      </c>
      <c r="I385" s="29">
        <v>7.0000000000000007E-2</v>
      </c>
    </row>
    <row r="386" spans="1:9">
      <c r="A386">
        <f t="shared" si="5"/>
        <v>385</v>
      </c>
      <c r="B386" s="28">
        <v>40756</v>
      </c>
      <c r="C386" s="29">
        <v>3.13</v>
      </c>
      <c r="D386" s="29">
        <v>2.9759199999999999</v>
      </c>
      <c r="E386" s="29">
        <v>2.6506599999999998</v>
      </c>
      <c r="F386" s="29">
        <v>3.2066666666666701</v>
      </c>
      <c r="G386" s="29">
        <v>10.5507580973595</v>
      </c>
      <c r="H386" s="29">
        <v>7.6748002784641098</v>
      </c>
      <c r="I386" s="29">
        <v>0.1</v>
      </c>
    </row>
    <row r="387" spans="1:9">
      <c r="A387">
        <f t="shared" si="5"/>
        <v>386</v>
      </c>
      <c r="B387" s="28">
        <v>40787</v>
      </c>
      <c r="C387" s="29">
        <v>3.35</v>
      </c>
      <c r="D387" s="29">
        <v>3.0188899999999999</v>
      </c>
      <c r="E387" s="29">
        <v>2.37357</v>
      </c>
      <c r="F387" s="29">
        <v>3.20333333333333</v>
      </c>
      <c r="G387" s="29">
        <v>10.701021188918499</v>
      </c>
      <c r="H387" s="29">
        <v>7.6257588519504296</v>
      </c>
      <c r="I387" s="29">
        <v>0.08</v>
      </c>
    </row>
    <row r="388" spans="1:9">
      <c r="A388">
        <f t="shared" ref="A388:A451" si="6">A387+1</f>
        <v>387</v>
      </c>
      <c r="B388" s="28">
        <v>40817</v>
      </c>
      <c r="C388" s="29">
        <v>3.2</v>
      </c>
      <c r="D388" s="29">
        <v>2.6941299999999999</v>
      </c>
      <c r="E388" s="29">
        <v>3.3586</v>
      </c>
      <c r="F388" s="29">
        <v>3</v>
      </c>
      <c r="G388" s="29">
        <v>10.6121565439005</v>
      </c>
      <c r="H388" s="29">
        <v>7.3846484221125603</v>
      </c>
      <c r="I388" s="29">
        <v>7.0000000000000007E-2</v>
      </c>
    </row>
    <row r="389" spans="1:9">
      <c r="A389">
        <f t="shared" si="6"/>
        <v>388</v>
      </c>
      <c r="B389" s="28">
        <v>40848</v>
      </c>
      <c r="C389" s="29">
        <v>3.06</v>
      </c>
      <c r="D389" s="29">
        <v>2.70018</v>
      </c>
      <c r="E389" s="29">
        <v>3.2530800000000002</v>
      </c>
      <c r="F389" s="29">
        <v>2.81</v>
      </c>
      <c r="G389" s="29">
        <v>10.5893985666643</v>
      </c>
      <c r="H389" s="29">
        <v>7.2337944919004702</v>
      </c>
      <c r="I389" s="29">
        <v>0.08</v>
      </c>
    </row>
    <row r="390" spans="1:9">
      <c r="A390">
        <f t="shared" si="6"/>
        <v>389</v>
      </c>
      <c r="B390" s="28">
        <v>40878</v>
      </c>
      <c r="C390" s="29">
        <v>3.36</v>
      </c>
      <c r="D390" s="29">
        <v>2.5262799999999999</v>
      </c>
      <c r="E390" s="29">
        <v>2.8489900000000001</v>
      </c>
      <c r="F390" s="29">
        <v>2.72</v>
      </c>
      <c r="G390" s="29">
        <v>10.5912553800684</v>
      </c>
      <c r="H390" s="29">
        <v>7.9430234821839596</v>
      </c>
      <c r="I390" s="29">
        <v>7.0000000000000007E-2</v>
      </c>
    </row>
    <row r="391" spans="1:9">
      <c r="A391">
        <f t="shared" si="6"/>
        <v>390</v>
      </c>
      <c r="B391" s="28">
        <v>40909</v>
      </c>
      <c r="C391" s="29">
        <v>3.4</v>
      </c>
      <c r="D391" s="29">
        <v>2.5693199999999998</v>
      </c>
      <c r="E391" s="29">
        <v>3.5762299999999998</v>
      </c>
      <c r="F391" s="29">
        <v>2.5299999999999998</v>
      </c>
      <c r="G391" s="29">
        <v>10.457192379491801</v>
      </c>
      <c r="H391" s="29">
        <v>7.91759597845041</v>
      </c>
      <c r="I391" s="29">
        <v>0.08</v>
      </c>
    </row>
    <row r="392" spans="1:9">
      <c r="A392">
        <f t="shared" si="6"/>
        <v>391</v>
      </c>
      <c r="B392" s="28">
        <v>40940</v>
      </c>
      <c r="C392" s="29">
        <v>3.16</v>
      </c>
      <c r="D392" s="29">
        <v>2.51274</v>
      </c>
      <c r="E392" s="29">
        <v>4.3235200000000003</v>
      </c>
      <c r="F392" s="29">
        <v>2.5433333333333299</v>
      </c>
      <c r="G392" s="29">
        <v>10.2826659504662</v>
      </c>
      <c r="H392" s="29">
        <v>7.8228972924121098</v>
      </c>
      <c r="I392" s="29">
        <v>0.1</v>
      </c>
    </row>
    <row r="393" spans="1:9">
      <c r="A393">
        <f t="shared" si="6"/>
        <v>392</v>
      </c>
      <c r="B393" s="28">
        <v>40969</v>
      </c>
      <c r="C393" s="29">
        <v>3</v>
      </c>
      <c r="D393" s="29">
        <v>2.2965</v>
      </c>
      <c r="E393" s="29">
        <v>2.7930299999999999</v>
      </c>
      <c r="F393" s="29">
        <v>2.4566666666666701</v>
      </c>
      <c r="G393" s="29">
        <v>10.398435963253</v>
      </c>
      <c r="H393" s="29">
        <v>7.5773737274566804</v>
      </c>
      <c r="I393" s="29">
        <v>0.13</v>
      </c>
    </row>
    <row r="394" spans="1:9">
      <c r="A394">
        <f t="shared" si="6"/>
        <v>393</v>
      </c>
      <c r="B394" s="28">
        <v>41000</v>
      </c>
      <c r="C394" s="29">
        <v>3.24</v>
      </c>
      <c r="D394" s="29">
        <v>1.9998400000000001</v>
      </c>
      <c r="E394" s="29">
        <v>3.9370699999999998</v>
      </c>
      <c r="F394" s="29">
        <v>2.4700000000000002</v>
      </c>
      <c r="G394" s="29">
        <v>10.340099328126501</v>
      </c>
      <c r="H394" s="29">
        <v>7.4324931519538104</v>
      </c>
      <c r="I394" s="29">
        <v>0.14000000000000001</v>
      </c>
    </row>
    <row r="395" spans="1:9">
      <c r="A395">
        <f t="shared" si="6"/>
        <v>394</v>
      </c>
      <c r="B395" s="28">
        <v>41030</v>
      </c>
      <c r="C395" s="29">
        <v>3.48</v>
      </c>
      <c r="D395" s="29">
        <v>1.5762799999999999</v>
      </c>
      <c r="E395" s="29">
        <v>3.9039899999999998</v>
      </c>
      <c r="F395" s="29">
        <v>2.4933333333333301</v>
      </c>
      <c r="G395" s="29">
        <v>10.249895771662199</v>
      </c>
      <c r="H395" s="29">
        <v>7.3376861106615401</v>
      </c>
      <c r="I395" s="29">
        <v>0.16</v>
      </c>
    </row>
    <row r="396" spans="1:9">
      <c r="A396">
        <f t="shared" si="6"/>
        <v>395</v>
      </c>
      <c r="B396" s="28">
        <v>41061</v>
      </c>
      <c r="C396" s="29">
        <v>3.35</v>
      </c>
      <c r="D396" s="29">
        <v>1.5460499999999999</v>
      </c>
      <c r="E396" s="29">
        <v>3.5810499999999998</v>
      </c>
      <c r="F396" s="29">
        <v>2.5166666666666702</v>
      </c>
      <c r="G396" s="29">
        <v>10.3096146616775</v>
      </c>
      <c r="H396" s="29">
        <v>7.4050776244515397</v>
      </c>
      <c r="I396" s="29">
        <v>0.16</v>
      </c>
    </row>
    <row r="397" spans="1:9">
      <c r="A397">
        <f t="shared" si="6"/>
        <v>396</v>
      </c>
      <c r="B397" s="28">
        <v>41091</v>
      </c>
      <c r="C397" s="29">
        <v>3.36</v>
      </c>
      <c r="D397" s="29">
        <v>1.4102300000000001</v>
      </c>
      <c r="E397" s="29">
        <v>3.3092299999999999</v>
      </c>
      <c r="F397" s="29">
        <v>2.54</v>
      </c>
      <c r="G397" s="29">
        <v>10.155237486120299</v>
      </c>
      <c r="H397" s="29">
        <v>7.3504747686231102</v>
      </c>
      <c r="I397" s="29">
        <v>0.16</v>
      </c>
    </row>
    <row r="398" spans="1:9">
      <c r="A398">
        <f t="shared" si="6"/>
        <v>397</v>
      </c>
      <c r="B398" s="28">
        <v>41122</v>
      </c>
      <c r="C398" s="29">
        <v>3.34</v>
      </c>
      <c r="D398" s="29">
        <v>1.5124200000000001</v>
      </c>
      <c r="E398" s="29">
        <v>2.2929599999999999</v>
      </c>
      <c r="F398" s="29">
        <v>2.46</v>
      </c>
      <c r="G398" s="29">
        <v>10.1151474478251</v>
      </c>
      <c r="H398" s="29">
        <v>7.2398127922896096</v>
      </c>
      <c r="I398" s="29">
        <v>0.13</v>
      </c>
    </row>
    <row r="399" spans="1:9">
      <c r="A399">
        <f t="shared" si="6"/>
        <v>398</v>
      </c>
      <c r="B399" s="28">
        <v>41153</v>
      </c>
      <c r="C399" s="29">
        <v>3.19</v>
      </c>
      <c r="D399" s="29">
        <v>1.6774199999999999</v>
      </c>
      <c r="E399" s="29">
        <v>2.3369800000000001</v>
      </c>
      <c r="F399" s="29">
        <v>2.1800000000000002</v>
      </c>
      <c r="G399" s="29">
        <v>10.1116155338313</v>
      </c>
      <c r="H399" s="29">
        <v>7.0914537187494604</v>
      </c>
      <c r="I399" s="29">
        <v>0.14000000000000001</v>
      </c>
    </row>
    <row r="400" spans="1:9">
      <c r="A400">
        <f t="shared" si="6"/>
        <v>399</v>
      </c>
      <c r="B400" s="28">
        <v>41183</v>
      </c>
      <c r="C400" s="29">
        <v>2.86</v>
      </c>
      <c r="D400" s="29">
        <v>1.9772099999999999</v>
      </c>
      <c r="E400" s="29">
        <v>1.85781</v>
      </c>
      <c r="F400" s="29">
        <v>2.2000000000000002</v>
      </c>
      <c r="G400" s="29">
        <v>10.111798102760799</v>
      </c>
      <c r="H400" s="29">
        <v>7.2384732466635997</v>
      </c>
      <c r="I400" s="29">
        <v>0.16</v>
      </c>
    </row>
    <row r="401" spans="1:9">
      <c r="A401">
        <f t="shared" si="6"/>
        <v>400</v>
      </c>
      <c r="B401" s="28">
        <v>41214</v>
      </c>
      <c r="C401" s="29">
        <v>2.89</v>
      </c>
      <c r="D401" s="29">
        <v>1.69922</v>
      </c>
      <c r="E401" s="29">
        <v>2.42028</v>
      </c>
      <c r="F401" s="29">
        <v>2.1466666666666701</v>
      </c>
      <c r="G401" s="29">
        <v>10.0738475887783</v>
      </c>
      <c r="H401" s="29">
        <v>7.37021971682434</v>
      </c>
      <c r="I401" s="29">
        <v>0.16</v>
      </c>
    </row>
    <row r="402" spans="1:9">
      <c r="A402">
        <f t="shared" si="6"/>
        <v>401</v>
      </c>
      <c r="B402" s="28">
        <v>41244</v>
      </c>
      <c r="C402" s="29">
        <v>2.85</v>
      </c>
      <c r="D402" s="29">
        <v>1.6255200000000001</v>
      </c>
      <c r="E402" s="29">
        <v>2.1836600000000002</v>
      </c>
      <c r="F402" s="29">
        <v>2.3933333333333402</v>
      </c>
      <c r="G402" s="29">
        <v>10.0667582235615</v>
      </c>
      <c r="H402" s="29">
        <v>7.5966833119048802</v>
      </c>
      <c r="I402" s="29">
        <v>0.16</v>
      </c>
    </row>
    <row r="403" spans="1:9">
      <c r="A403">
        <f t="shared" si="6"/>
        <v>402</v>
      </c>
      <c r="B403" s="28">
        <v>41275</v>
      </c>
      <c r="C403" s="29">
        <v>2.71</v>
      </c>
      <c r="D403" s="29">
        <v>1.4739800000000001</v>
      </c>
      <c r="E403" s="29">
        <v>1.5203199999999999</v>
      </c>
      <c r="F403" s="29">
        <v>2.54</v>
      </c>
      <c r="G403" s="29">
        <v>10.2949494536666</v>
      </c>
      <c r="H403" s="29">
        <v>7.8181529095541098</v>
      </c>
      <c r="I403" s="29">
        <v>0.14000000000000001</v>
      </c>
    </row>
    <row r="404" spans="1:9">
      <c r="A404">
        <f t="shared" si="6"/>
        <v>403</v>
      </c>
      <c r="B404" s="28">
        <v>41306</v>
      </c>
      <c r="C404" s="29">
        <v>2.96</v>
      </c>
      <c r="D404" s="29">
        <v>1.61836</v>
      </c>
      <c r="E404" s="29">
        <v>1.7885599999999999</v>
      </c>
      <c r="F404" s="29">
        <v>2.29</v>
      </c>
      <c r="G404" s="29">
        <v>10.5901602966937</v>
      </c>
      <c r="H404" s="29">
        <v>8.1175319392656604</v>
      </c>
      <c r="I404" s="29">
        <v>0.15</v>
      </c>
    </row>
    <row r="405" spans="1:9">
      <c r="A405">
        <f t="shared" si="6"/>
        <v>404</v>
      </c>
      <c r="B405" s="28">
        <v>41334</v>
      </c>
      <c r="C405" s="29">
        <v>2.98</v>
      </c>
      <c r="D405" s="29">
        <v>1.29142</v>
      </c>
      <c r="E405" s="29">
        <v>2.68174</v>
      </c>
      <c r="F405" s="29">
        <v>2.14</v>
      </c>
      <c r="G405" s="29">
        <v>10.824570517862901</v>
      </c>
      <c r="H405" s="29">
        <v>8.4921404731653691</v>
      </c>
      <c r="I405" s="29">
        <v>0.14000000000000001</v>
      </c>
    </row>
    <row r="406" spans="1:9">
      <c r="A406">
        <f t="shared" si="6"/>
        <v>405</v>
      </c>
      <c r="B406" s="28">
        <v>41365</v>
      </c>
      <c r="C406" s="29">
        <v>2.89</v>
      </c>
      <c r="D406" s="29">
        <v>1.07945</v>
      </c>
      <c r="E406" s="29">
        <v>1.7791699999999999</v>
      </c>
      <c r="F406" s="29">
        <v>2.29</v>
      </c>
      <c r="G406" s="29">
        <v>11.066551217897199</v>
      </c>
      <c r="H406" s="29">
        <v>8.9342434184540593</v>
      </c>
      <c r="I406" s="29">
        <v>0.15</v>
      </c>
    </row>
    <row r="407" spans="1:9">
      <c r="A407">
        <f t="shared" si="6"/>
        <v>406</v>
      </c>
      <c r="B407" s="28">
        <v>41395</v>
      </c>
      <c r="C407" s="29">
        <v>2.57</v>
      </c>
      <c r="D407" s="29">
        <v>1.2591000000000001</v>
      </c>
      <c r="E407" s="29">
        <v>1.65452</v>
      </c>
      <c r="F407" s="29">
        <v>2.2266666666666701</v>
      </c>
      <c r="G407" s="29">
        <v>11.3575266895279</v>
      </c>
      <c r="H407" s="29">
        <v>9.05419474179876</v>
      </c>
      <c r="I407" s="29">
        <v>0.11</v>
      </c>
    </row>
    <row r="408" spans="1:9">
      <c r="A408">
        <f t="shared" si="6"/>
        <v>407</v>
      </c>
      <c r="B408" s="28">
        <v>41426</v>
      </c>
      <c r="C408" s="29">
        <v>2.67</v>
      </c>
      <c r="D408" s="29">
        <v>1.5285200000000001</v>
      </c>
      <c r="E408" s="29">
        <v>1.8998900000000001</v>
      </c>
      <c r="F408" s="29">
        <v>2.2633333333333301</v>
      </c>
      <c r="G408" s="29">
        <v>11.521903626904001</v>
      </c>
      <c r="H408" s="29">
        <v>9.2624725313572007</v>
      </c>
      <c r="I408" s="29">
        <v>0.09</v>
      </c>
    </row>
    <row r="409" spans="1:9">
      <c r="A409">
        <f t="shared" si="6"/>
        <v>408</v>
      </c>
      <c r="B409" s="28">
        <v>41456</v>
      </c>
      <c r="C409" s="29">
        <v>2.72</v>
      </c>
      <c r="D409" s="29">
        <v>1.6182099999999999</v>
      </c>
      <c r="E409" s="29">
        <v>1.12805</v>
      </c>
      <c r="F409" s="29">
        <v>2.1</v>
      </c>
      <c r="G409" s="29">
        <v>11.8111531201041</v>
      </c>
      <c r="H409" s="29">
        <v>9.4695633427254293</v>
      </c>
      <c r="I409" s="29">
        <v>0.09</v>
      </c>
    </row>
    <row r="410" spans="1:9">
      <c r="A410">
        <f t="shared" si="6"/>
        <v>409</v>
      </c>
      <c r="B410" s="28">
        <v>41487</v>
      </c>
      <c r="C410" s="29">
        <v>2.64</v>
      </c>
      <c r="D410" s="29">
        <v>1.4339200000000001</v>
      </c>
      <c r="E410" s="29">
        <v>2.2743899999999999</v>
      </c>
      <c r="F410" s="29">
        <v>2.0366666666666702</v>
      </c>
      <c r="G410" s="29">
        <v>11.9929984236989</v>
      </c>
      <c r="H410" s="29">
        <v>9.6060028973263893</v>
      </c>
      <c r="I410" s="29">
        <v>0.08</v>
      </c>
    </row>
    <row r="411" spans="1:9">
      <c r="A411">
        <f t="shared" si="6"/>
        <v>410</v>
      </c>
      <c r="B411" s="28">
        <v>41518</v>
      </c>
      <c r="C411" s="29">
        <v>2.83</v>
      </c>
      <c r="D411" s="29">
        <v>1.16658</v>
      </c>
      <c r="E411" s="29">
        <v>2.7859400000000001</v>
      </c>
      <c r="F411" s="29">
        <v>2.0733333333333301</v>
      </c>
      <c r="G411" s="29">
        <v>12.209307767431399</v>
      </c>
      <c r="H411" s="29">
        <v>9.9001425397108704</v>
      </c>
      <c r="I411" s="29">
        <v>0.08</v>
      </c>
    </row>
    <row r="412" spans="1:9">
      <c r="A412">
        <f t="shared" si="6"/>
        <v>411</v>
      </c>
      <c r="B412" s="28">
        <v>41548</v>
      </c>
      <c r="C412" s="29">
        <v>2.74</v>
      </c>
      <c r="D412" s="29">
        <v>1.0379700000000001</v>
      </c>
      <c r="E412" s="29">
        <v>2.42171</v>
      </c>
      <c r="F412" s="29">
        <v>2.11</v>
      </c>
      <c r="G412" s="29">
        <v>12.459071724623801</v>
      </c>
      <c r="H412" s="29">
        <v>10.152259372121501</v>
      </c>
      <c r="I412" s="29">
        <v>0.09</v>
      </c>
    </row>
    <row r="413" spans="1:9">
      <c r="A413">
        <f t="shared" si="6"/>
        <v>412</v>
      </c>
      <c r="B413" s="28">
        <v>41579</v>
      </c>
      <c r="C413" s="29">
        <v>2.63</v>
      </c>
      <c r="D413" s="29">
        <v>1.2643</v>
      </c>
      <c r="E413" s="29">
        <v>2.2388400000000002</v>
      </c>
      <c r="F413" s="29">
        <v>1.84666666666667</v>
      </c>
      <c r="G413" s="29">
        <v>12.6359658280848</v>
      </c>
      <c r="H413" s="29">
        <v>10.291433771159401</v>
      </c>
      <c r="I413" s="29">
        <v>0.08</v>
      </c>
    </row>
    <row r="414" spans="1:9">
      <c r="A414">
        <f t="shared" si="6"/>
        <v>413</v>
      </c>
      <c r="B414" s="28">
        <v>41609</v>
      </c>
      <c r="C414" s="29">
        <v>2.34</v>
      </c>
      <c r="D414" s="29">
        <v>1.48221</v>
      </c>
      <c r="E414" s="29">
        <v>2.22736</v>
      </c>
      <c r="F414" s="29">
        <v>1.68333333333333</v>
      </c>
      <c r="G414" s="29">
        <v>12.8955000520904</v>
      </c>
      <c r="H414" s="29">
        <v>10.6473233727009</v>
      </c>
      <c r="I414" s="29">
        <v>0.09</v>
      </c>
    </row>
    <row r="415" spans="1:9">
      <c r="A415">
        <f t="shared" si="6"/>
        <v>414</v>
      </c>
      <c r="B415" s="28">
        <v>41640</v>
      </c>
      <c r="C415" s="29">
        <v>2.52</v>
      </c>
      <c r="D415" s="29">
        <v>1.47936</v>
      </c>
      <c r="E415" s="29">
        <v>1.8115000000000001</v>
      </c>
      <c r="F415" s="29">
        <v>1.62</v>
      </c>
      <c r="G415" s="29">
        <v>13.1769087964216</v>
      </c>
      <c r="H415" s="29">
        <v>10.9199513234866</v>
      </c>
      <c r="I415" s="29">
        <v>7.0000000000000007E-2</v>
      </c>
    </row>
    <row r="416" spans="1:9">
      <c r="A416">
        <f t="shared" si="6"/>
        <v>415</v>
      </c>
      <c r="B416" s="28">
        <v>41671</v>
      </c>
      <c r="C416" s="29">
        <v>2.44</v>
      </c>
      <c r="D416" s="29">
        <v>1.16849</v>
      </c>
      <c r="E416" s="29">
        <v>2.1445099999999999</v>
      </c>
      <c r="F416" s="29">
        <v>1.75</v>
      </c>
      <c r="G416" s="29">
        <v>13.3141688980672</v>
      </c>
      <c r="H416" s="29">
        <v>10.996782030726701</v>
      </c>
      <c r="I416" s="29">
        <v>7.0000000000000007E-2</v>
      </c>
    </row>
    <row r="417" spans="1:9">
      <c r="A417">
        <f t="shared" si="6"/>
        <v>416</v>
      </c>
      <c r="B417" s="28">
        <v>41699</v>
      </c>
      <c r="C417" s="29">
        <v>2.33</v>
      </c>
      <c r="D417" s="29">
        <v>1.50461</v>
      </c>
      <c r="E417" s="29">
        <v>2.7212100000000001</v>
      </c>
      <c r="F417" s="29">
        <v>1.78</v>
      </c>
      <c r="G417" s="29">
        <v>13.459726944620799</v>
      </c>
      <c r="H417" s="29">
        <v>11.153258370717101</v>
      </c>
      <c r="I417" s="29">
        <v>0.08</v>
      </c>
    </row>
    <row r="418" spans="1:9">
      <c r="A418">
        <f t="shared" si="6"/>
        <v>417</v>
      </c>
      <c r="B418" s="28">
        <v>41730</v>
      </c>
      <c r="C418" s="29">
        <v>2.23</v>
      </c>
      <c r="D418" s="29">
        <v>1.7811900000000001</v>
      </c>
      <c r="E418" s="29">
        <v>2.9965099999999998</v>
      </c>
      <c r="F418" s="29">
        <v>1.31</v>
      </c>
      <c r="G418" s="29">
        <v>13.574510387378799</v>
      </c>
      <c r="H418" s="29">
        <v>11.238260974909601</v>
      </c>
      <c r="I418" s="29">
        <v>0.09</v>
      </c>
    </row>
    <row r="419" spans="1:9">
      <c r="A419">
        <f t="shared" si="6"/>
        <v>418</v>
      </c>
      <c r="B419" s="28">
        <v>41760</v>
      </c>
      <c r="C419" s="29">
        <v>2.2799999999999998</v>
      </c>
      <c r="D419" s="29">
        <v>1.88991</v>
      </c>
      <c r="E419" s="29">
        <v>3.2484999999999999</v>
      </c>
      <c r="F419" s="29">
        <v>1.43333333333333</v>
      </c>
      <c r="G419" s="29">
        <v>13.601236239598901</v>
      </c>
      <c r="H419" s="29">
        <v>11.198545698765599</v>
      </c>
      <c r="I419" s="29">
        <v>0.09</v>
      </c>
    </row>
    <row r="420" spans="1:9">
      <c r="A420">
        <f t="shared" si="6"/>
        <v>419</v>
      </c>
      <c r="B420" s="28">
        <v>41791</v>
      </c>
      <c r="C420" s="29">
        <v>2.27</v>
      </c>
      <c r="D420" s="29">
        <v>1.78508</v>
      </c>
      <c r="E420" s="29">
        <v>3.3936700000000002</v>
      </c>
      <c r="F420" s="29">
        <v>1.2566666666666699</v>
      </c>
      <c r="G420" s="29">
        <v>13.671026455771701</v>
      </c>
      <c r="H420" s="29">
        <v>11.243658019481799</v>
      </c>
      <c r="I420" s="29">
        <v>0.1</v>
      </c>
    </row>
    <row r="421" spans="1:9">
      <c r="A421">
        <f t="shared" si="6"/>
        <v>420</v>
      </c>
      <c r="B421" s="28">
        <v>41821</v>
      </c>
      <c r="C421" s="29">
        <v>2.15</v>
      </c>
      <c r="D421" s="29">
        <v>1.8114699999999999</v>
      </c>
      <c r="E421" s="29">
        <v>4.0562500000000004</v>
      </c>
      <c r="F421" s="29">
        <v>1.38</v>
      </c>
      <c r="G421" s="29">
        <v>13.7122038880789</v>
      </c>
      <c r="H421" s="29">
        <v>11.253742273118</v>
      </c>
      <c r="I421" s="29">
        <v>0.09</v>
      </c>
    </row>
    <row r="422" spans="1:9">
      <c r="A422">
        <f t="shared" si="6"/>
        <v>421</v>
      </c>
      <c r="B422" s="28">
        <v>41852</v>
      </c>
      <c r="C422" s="29">
        <v>2.34</v>
      </c>
      <c r="D422" s="29">
        <v>1.6422000000000001</v>
      </c>
      <c r="E422" s="29">
        <v>3.2335400000000001</v>
      </c>
      <c r="F422" s="29">
        <v>1.3</v>
      </c>
      <c r="G422" s="29">
        <v>13.7021906564755</v>
      </c>
      <c r="H422" s="29">
        <v>11.125206897869001</v>
      </c>
      <c r="I422" s="29">
        <v>0.09</v>
      </c>
    </row>
    <row r="423" spans="1:9">
      <c r="A423">
        <f t="shared" si="6"/>
        <v>422</v>
      </c>
      <c r="B423" s="28">
        <v>41883</v>
      </c>
      <c r="C423" s="29">
        <v>2.2799999999999998</v>
      </c>
      <c r="D423" s="29">
        <v>1.6277699999999999</v>
      </c>
      <c r="E423" s="29">
        <v>3.0322200000000001</v>
      </c>
      <c r="F423" s="29">
        <v>1.1200000000000001</v>
      </c>
      <c r="G423" s="29">
        <v>13.809670298976499</v>
      </c>
      <c r="H423" s="29">
        <v>11.338325146079899</v>
      </c>
      <c r="I423" s="29">
        <v>0.09</v>
      </c>
    </row>
    <row r="424" spans="1:9">
      <c r="A424">
        <f t="shared" si="6"/>
        <v>423</v>
      </c>
      <c r="B424" s="28">
        <v>41913</v>
      </c>
      <c r="C424" s="29">
        <v>2.34</v>
      </c>
      <c r="D424" s="29">
        <v>1.4303699999999999</v>
      </c>
      <c r="E424" s="29">
        <v>3.1904400000000002</v>
      </c>
      <c r="F424" s="29">
        <v>0.94</v>
      </c>
      <c r="G424" s="29">
        <v>13.8055623313886</v>
      </c>
      <c r="H424" s="29">
        <v>11.358016350842799</v>
      </c>
      <c r="I424" s="29">
        <v>0.09</v>
      </c>
    </row>
    <row r="425" spans="1:9">
      <c r="A425">
        <f t="shared" si="6"/>
        <v>424</v>
      </c>
      <c r="B425" s="28">
        <v>41944</v>
      </c>
      <c r="C425" s="29">
        <v>2.61</v>
      </c>
      <c r="D425" s="29">
        <v>1.1945300000000001</v>
      </c>
      <c r="E425" s="29">
        <v>3.6947399999999999</v>
      </c>
      <c r="F425" s="29">
        <v>1.0533333333333299</v>
      </c>
      <c r="G425" s="29">
        <v>13.790184453804001</v>
      </c>
      <c r="H425" s="29">
        <v>11.340090600900201</v>
      </c>
      <c r="I425" s="29">
        <v>0.09</v>
      </c>
    </row>
    <row r="426" spans="1:9">
      <c r="A426">
        <f t="shared" si="6"/>
        <v>425</v>
      </c>
      <c r="B426" s="28">
        <v>41974</v>
      </c>
      <c r="C426" s="29">
        <v>2.57</v>
      </c>
      <c r="D426" s="29">
        <v>0.83853</v>
      </c>
      <c r="E426" s="29">
        <v>3.2260800000000001</v>
      </c>
      <c r="F426" s="29">
        <v>0.86666666666667003</v>
      </c>
      <c r="G426" s="29">
        <v>13.801286312706599</v>
      </c>
      <c r="H426" s="29">
        <v>11.4178577867472</v>
      </c>
      <c r="I426" s="29">
        <v>0.12</v>
      </c>
    </row>
    <row r="427" spans="1:9">
      <c r="A427">
        <f t="shared" si="6"/>
        <v>426</v>
      </c>
      <c r="B427" s="28">
        <v>42005</v>
      </c>
      <c r="C427" s="29">
        <v>2.77</v>
      </c>
      <c r="D427" s="29">
        <v>0.18284</v>
      </c>
      <c r="E427" s="29">
        <v>3.0883500000000002</v>
      </c>
      <c r="F427" s="29">
        <v>0.98</v>
      </c>
      <c r="G427" s="29">
        <v>13.759164741560401</v>
      </c>
      <c r="H427" s="29">
        <v>11.402173554201999</v>
      </c>
      <c r="I427" s="29">
        <v>0.11</v>
      </c>
    </row>
    <row r="428" spans="1:9">
      <c r="A428">
        <f t="shared" si="6"/>
        <v>427</v>
      </c>
      <c r="B428" s="28">
        <v>42036</v>
      </c>
      <c r="C428" s="29">
        <v>2.5099999999999998</v>
      </c>
      <c r="D428" s="29">
        <v>0.28924</v>
      </c>
      <c r="E428" s="29">
        <v>1.75451</v>
      </c>
      <c r="F428" s="29">
        <v>0.79</v>
      </c>
      <c r="G428" s="29">
        <v>13.6429979916301</v>
      </c>
      <c r="H428" s="29">
        <v>11.2383942732026</v>
      </c>
      <c r="I428" s="29">
        <v>0.11</v>
      </c>
    </row>
    <row r="429" spans="1:9">
      <c r="A429">
        <f t="shared" si="6"/>
        <v>428</v>
      </c>
      <c r="B429" s="28">
        <v>42064</v>
      </c>
      <c r="C429" s="29">
        <v>2.6</v>
      </c>
      <c r="D429" s="29">
        <v>0.28086</v>
      </c>
      <c r="E429" s="29">
        <v>0.47452</v>
      </c>
      <c r="F429" s="29">
        <v>0.7</v>
      </c>
      <c r="G429" s="29">
        <v>13.6693836515736</v>
      </c>
      <c r="H429" s="29">
        <v>11.231184717217801</v>
      </c>
      <c r="I429" s="29">
        <v>0.11</v>
      </c>
    </row>
    <row r="430" spans="1:9">
      <c r="A430">
        <f t="shared" si="6"/>
        <v>429</v>
      </c>
      <c r="B430" s="28">
        <v>42095</v>
      </c>
      <c r="C430" s="29">
        <v>2.4300000000000002</v>
      </c>
      <c r="D430" s="29">
        <v>0.16352</v>
      </c>
      <c r="E430" s="29">
        <v>-0.17366000000000001</v>
      </c>
      <c r="F430" s="29">
        <v>0.71</v>
      </c>
      <c r="G430" s="29">
        <v>13.5417911823087</v>
      </c>
      <c r="H430" s="29">
        <v>11.0725457455151</v>
      </c>
      <c r="I430" s="29">
        <v>0.12</v>
      </c>
    </row>
    <row r="431" spans="1:9">
      <c r="A431">
        <f t="shared" si="6"/>
        <v>430</v>
      </c>
      <c r="B431" s="28">
        <v>42125</v>
      </c>
      <c r="C431" s="29">
        <v>2.77</v>
      </c>
      <c r="D431" s="29">
        <v>0.23028000000000001</v>
      </c>
      <c r="E431" s="29">
        <v>-0.94196000000000002</v>
      </c>
      <c r="F431" s="29">
        <v>0.92</v>
      </c>
      <c r="G431" s="29">
        <v>13.518796322099</v>
      </c>
      <c r="H431" s="29">
        <v>11.006398119149701</v>
      </c>
      <c r="I431" s="29">
        <v>0.12</v>
      </c>
    </row>
    <row r="432" spans="1:9">
      <c r="A432">
        <f t="shared" si="6"/>
        <v>431</v>
      </c>
      <c r="B432" s="28">
        <v>42156</v>
      </c>
      <c r="C432" s="29">
        <v>2.78</v>
      </c>
      <c r="D432" s="29">
        <v>0.31153999999999998</v>
      </c>
      <c r="E432" s="29">
        <v>-1.6310800000000001</v>
      </c>
      <c r="F432" s="29">
        <v>0.63</v>
      </c>
      <c r="G432" s="29">
        <v>13.450507260521899</v>
      </c>
      <c r="H432" s="29">
        <v>11.117943168585599</v>
      </c>
      <c r="I432" s="29">
        <v>0.13</v>
      </c>
    </row>
    <row r="433" spans="1:9">
      <c r="A433">
        <f t="shared" si="6"/>
        <v>432</v>
      </c>
      <c r="B433" s="28">
        <v>42186</v>
      </c>
      <c r="C433" s="29">
        <v>3</v>
      </c>
      <c r="D433" s="29">
        <v>0.24324000000000001</v>
      </c>
      <c r="E433" s="29">
        <v>-1.2472399999999999</v>
      </c>
      <c r="F433" s="29">
        <v>0.54</v>
      </c>
      <c r="G433" s="29">
        <v>13.4591173221923</v>
      </c>
      <c r="H433" s="29">
        <v>11.066802854328801</v>
      </c>
      <c r="I433" s="29">
        <v>0.13</v>
      </c>
    </row>
    <row r="434" spans="1:9">
      <c r="A434">
        <f t="shared" si="6"/>
        <v>433</v>
      </c>
      <c r="B434" s="28">
        <v>42217</v>
      </c>
      <c r="C434" s="29">
        <v>2.98</v>
      </c>
      <c r="D434" s="29">
        <v>0.25684000000000001</v>
      </c>
      <c r="E434" s="29">
        <v>-1.2778799999999999</v>
      </c>
      <c r="F434" s="29">
        <v>0.44666666666666999</v>
      </c>
      <c r="G434" s="29">
        <v>13.441666265789101</v>
      </c>
      <c r="H434" s="29">
        <v>10.992085846163</v>
      </c>
      <c r="I434" s="29">
        <v>0.14000000000000001</v>
      </c>
    </row>
    <row r="435" spans="1:9">
      <c r="A435">
        <f t="shared" si="6"/>
        <v>434</v>
      </c>
      <c r="B435" s="28">
        <v>42248</v>
      </c>
      <c r="C435" s="29">
        <v>3.28</v>
      </c>
      <c r="D435" s="29">
        <v>8.3330000000000001E-2</v>
      </c>
      <c r="E435" s="29">
        <v>-1.9497899999999999</v>
      </c>
      <c r="F435" s="29">
        <v>0.35333333333333</v>
      </c>
      <c r="G435" s="29">
        <v>13.3879468976662</v>
      </c>
      <c r="H435" s="29">
        <v>10.9964186337101</v>
      </c>
      <c r="I435" s="29">
        <v>0.14000000000000001</v>
      </c>
    </row>
    <row r="436" spans="1:9">
      <c r="A436">
        <f t="shared" si="6"/>
        <v>435</v>
      </c>
      <c r="B436" s="28">
        <v>42278</v>
      </c>
      <c r="C436" s="29">
        <v>3.18</v>
      </c>
      <c r="D436" s="29">
        <v>9.4009999999999996E-2</v>
      </c>
      <c r="E436" s="29">
        <v>-2.3233899999999998</v>
      </c>
      <c r="F436" s="29">
        <v>0.36</v>
      </c>
      <c r="G436" s="29">
        <v>13.388243068506901</v>
      </c>
      <c r="H436" s="29">
        <v>11.026559819188201</v>
      </c>
      <c r="I436" s="29">
        <v>0.12</v>
      </c>
    </row>
    <row r="437" spans="1:9">
      <c r="A437">
        <f t="shared" si="6"/>
        <v>436</v>
      </c>
      <c r="B437" s="28">
        <v>42309</v>
      </c>
      <c r="C437" s="29">
        <v>3.25</v>
      </c>
      <c r="D437" s="29">
        <v>0.23182</v>
      </c>
      <c r="E437" s="29">
        <v>-3.6851600000000002</v>
      </c>
      <c r="F437" s="29">
        <v>0.46333333333332899</v>
      </c>
      <c r="G437" s="29">
        <v>13.433829280092599</v>
      </c>
      <c r="H437" s="29">
        <v>10.998959046962201</v>
      </c>
      <c r="I437" s="29">
        <v>0.12</v>
      </c>
    </row>
    <row r="438" spans="1:9">
      <c r="A438">
        <f t="shared" si="6"/>
        <v>437</v>
      </c>
      <c r="B438" s="28">
        <v>42339</v>
      </c>
      <c r="C438" s="29">
        <v>3.19</v>
      </c>
      <c r="D438" s="29">
        <v>0.30406</v>
      </c>
      <c r="E438" s="29">
        <v>-3.9750899999999998</v>
      </c>
      <c r="F438" s="29">
        <v>0.36666666666667003</v>
      </c>
      <c r="G438" s="29">
        <v>13.413554306495801</v>
      </c>
      <c r="H438" s="29">
        <v>11.0348544528969</v>
      </c>
      <c r="I438" s="29">
        <v>0.24</v>
      </c>
    </row>
    <row r="439" spans="1:9">
      <c r="A439">
        <f t="shared" si="6"/>
        <v>438</v>
      </c>
      <c r="B439" s="30">
        <v>42370</v>
      </c>
      <c r="C439" s="31">
        <v>3.51</v>
      </c>
      <c r="D439" s="31">
        <v>0.82077</v>
      </c>
      <c r="E439" s="31">
        <v>-2.6878299999999999</v>
      </c>
      <c r="F439" s="31">
        <v>0.27</v>
      </c>
      <c r="G439" s="31">
        <v>13.406432349541101</v>
      </c>
      <c r="H439" s="31">
        <v>11.008026531017601</v>
      </c>
      <c r="I439" s="31">
        <v>0.34</v>
      </c>
    </row>
    <row r="440" spans="1:9">
      <c r="A440">
        <f t="shared" si="6"/>
        <v>439</v>
      </c>
      <c r="B440" s="30">
        <v>42401</v>
      </c>
      <c r="C440" s="31">
        <v>3.6</v>
      </c>
      <c r="D440" s="31">
        <v>0.59240000000000004</v>
      </c>
      <c r="E440" s="31">
        <v>-2.91825</v>
      </c>
      <c r="F440" s="31">
        <v>0.27333333333333099</v>
      </c>
      <c r="G440" s="31">
        <v>13.4322327516175</v>
      </c>
      <c r="H440" s="31">
        <v>11.0711458206712</v>
      </c>
      <c r="I440" s="31">
        <v>0.38</v>
      </c>
    </row>
    <row r="441" spans="1:9">
      <c r="A441">
        <f t="shared" si="6"/>
        <v>440</v>
      </c>
      <c r="B441" s="30">
        <v>42430</v>
      </c>
      <c r="C441" s="31">
        <v>3.35</v>
      </c>
      <c r="D441" s="31">
        <v>0.63210999999999995</v>
      </c>
      <c r="E441" s="31">
        <v>-3.3725800000000001</v>
      </c>
      <c r="F441" s="31">
        <v>0.37666666666666998</v>
      </c>
      <c r="G441" s="31">
        <v>13.272313297554399</v>
      </c>
      <c r="H441" s="31">
        <v>10.9006962683499</v>
      </c>
      <c r="I441" s="31">
        <v>0.36</v>
      </c>
    </row>
    <row r="442" spans="1:9">
      <c r="A442">
        <f t="shared" si="6"/>
        <v>441</v>
      </c>
      <c r="B442" s="30">
        <v>42461</v>
      </c>
      <c r="C442" s="31">
        <v>2.96</v>
      </c>
      <c r="D442" s="31">
        <v>0.88717999999999997</v>
      </c>
      <c r="E442" s="31">
        <v>-2.6898300000000002</v>
      </c>
      <c r="F442" s="31">
        <v>0.38</v>
      </c>
      <c r="G442" s="31">
        <v>13.2100534168301</v>
      </c>
      <c r="H442" s="31">
        <v>10.8048370840408</v>
      </c>
      <c r="I442" s="31">
        <v>0.37</v>
      </c>
    </row>
    <row r="443" spans="1:9">
      <c r="A443">
        <f t="shared" si="6"/>
        <v>442</v>
      </c>
      <c r="B443" s="30">
        <v>42491</v>
      </c>
      <c r="C443" s="31">
        <v>2.84</v>
      </c>
      <c r="D443" s="31">
        <v>0.79588000000000003</v>
      </c>
      <c r="E443" s="31">
        <v>-2.37</v>
      </c>
      <c r="F443" s="31">
        <v>0.18</v>
      </c>
      <c r="G443" s="31">
        <v>13.229326129535099</v>
      </c>
      <c r="H443" s="31">
        <v>10.745570380005701</v>
      </c>
      <c r="I443" s="31">
        <v>0.37</v>
      </c>
    </row>
    <row r="444" spans="1:9">
      <c r="A444">
        <f t="shared" si="6"/>
        <v>443</v>
      </c>
      <c r="B444" s="30">
        <v>42522</v>
      </c>
      <c r="C444" s="31">
        <v>3.04</v>
      </c>
      <c r="D444" s="31">
        <v>0.79240999999999995</v>
      </c>
      <c r="E444" s="31">
        <v>-1.67954</v>
      </c>
      <c r="F444" s="31">
        <v>0.28000000000000003</v>
      </c>
      <c r="G444" s="31">
        <v>13.1801575227248</v>
      </c>
      <c r="H444" s="31">
        <v>10.727922162194099</v>
      </c>
      <c r="I444" s="31">
        <v>0.38</v>
      </c>
    </row>
    <row r="445" spans="1:9">
      <c r="A445">
        <f t="shared" si="6"/>
        <v>444</v>
      </c>
      <c r="B445" s="30">
        <v>42552</v>
      </c>
      <c r="C445" s="31">
        <v>2.76</v>
      </c>
      <c r="D445" s="31">
        <v>0.75114999999999998</v>
      </c>
      <c r="E445" s="31">
        <v>-2.0152700000000001</v>
      </c>
      <c r="F445" s="31">
        <v>0.18</v>
      </c>
      <c r="G445" s="31">
        <v>13.1894420030433</v>
      </c>
      <c r="H445" s="31">
        <v>10.720385066675901</v>
      </c>
      <c r="I445" s="31">
        <v>0.39</v>
      </c>
    </row>
    <row r="446" spans="1:9">
      <c r="A446">
        <f t="shared" si="6"/>
        <v>445</v>
      </c>
      <c r="B446" s="30">
        <v>42583</v>
      </c>
      <c r="C446" s="31">
        <v>2.66</v>
      </c>
      <c r="D446" s="31">
        <v>0.90098999999999996</v>
      </c>
      <c r="E446" s="31">
        <v>-1.98441</v>
      </c>
      <c r="F446" s="31">
        <v>0.28000000000000003</v>
      </c>
      <c r="G446" s="31">
        <v>13.0900926017252</v>
      </c>
      <c r="H446" s="31">
        <v>10.596118455419401</v>
      </c>
      <c r="I446" s="31">
        <v>0.4</v>
      </c>
    </row>
    <row r="447" spans="1:9">
      <c r="A447">
        <f t="shared" si="6"/>
        <v>446</v>
      </c>
      <c r="B447" s="30">
        <v>42614</v>
      </c>
      <c r="C447" s="31">
        <v>2.71</v>
      </c>
      <c r="D447" s="31">
        <v>1.2256899999999999</v>
      </c>
      <c r="E447" s="31">
        <v>-1.73309</v>
      </c>
      <c r="F447" s="31">
        <v>0.38</v>
      </c>
      <c r="G447" s="31">
        <v>13.0300231661237</v>
      </c>
      <c r="H447" s="31">
        <v>10.5180308699187</v>
      </c>
      <c r="I447" s="31">
        <v>0.4</v>
      </c>
    </row>
    <row r="448" spans="1:9">
      <c r="A448">
        <f t="shared" si="6"/>
        <v>447</v>
      </c>
      <c r="B448" s="30">
        <v>42644</v>
      </c>
      <c r="C448" s="31">
        <v>2.54</v>
      </c>
      <c r="D448" s="31">
        <v>1.46407</v>
      </c>
      <c r="E448" s="31">
        <v>-1.2589399999999999</v>
      </c>
      <c r="F448" s="31">
        <v>0.28000000000000003</v>
      </c>
      <c r="G448" s="31">
        <v>13.067688721905601</v>
      </c>
      <c r="H448" s="31">
        <v>10.559957317252101</v>
      </c>
      <c r="I448" s="31">
        <v>0.4</v>
      </c>
    </row>
    <row r="449" spans="1:9">
      <c r="A449">
        <f t="shared" si="6"/>
        <v>448</v>
      </c>
      <c r="B449" s="30">
        <v>42675</v>
      </c>
      <c r="C449" s="31">
        <v>2.34</v>
      </c>
      <c r="D449" s="31">
        <v>1.44092</v>
      </c>
      <c r="E449" s="31">
        <v>-0.87897999999999998</v>
      </c>
      <c r="F449" s="31">
        <v>8.0000000000000099E-2</v>
      </c>
      <c r="G449" s="31">
        <v>12.955302992803601</v>
      </c>
      <c r="H449" s="31">
        <v>10.423960035436901</v>
      </c>
      <c r="I449" s="31">
        <v>0.41</v>
      </c>
    </row>
    <row r="450" spans="1:9">
      <c r="A450">
        <f t="shared" si="6"/>
        <v>449</v>
      </c>
      <c r="B450" s="30">
        <v>42705</v>
      </c>
      <c r="C450" s="31">
        <v>2.38</v>
      </c>
      <c r="D450" s="31">
        <v>1.70842</v>
      </c>
      <c r="E450" s="31">
        <v>0.50660000000000005</v>
      </c>
      <c r="F450" s="31">
        <v>8.0000000000000099E-2</v>
      </c>
      <c r="G450" s="31">
        <v>12.9204935907185</v>
      </c>
      <c r="H450" s="31">
        <v>10.4253907935213</v>
      </c>
      <c r="I450" s="31">
        <v>0.54</v>
      </c>
    </row>
    <row r="451" spans="1:9">
      <c r="A451">
        <f t="shared" si="6"/>
        <v>450</v>
      </c>
      <c r="B451" s="30">
        <v>42736</v>
      </c>
      <c r="C451" s="31">
        <v>2.21</v>
      </c>
      <c r="D451" s="31">
        <v>2.03667</v>
      </c>
      <c r="E451" s="31">
        <v>-0.47761999999999999</v>
      </c>
      <c r="F451" s="31">
        <v>8.0000000000000099E-2</v>
      </c>
      <c r="G451" s="31">
        <v>12.904408947746999</v>
      </c>
      <c r="H451" s="31">
        <v>10.4209934859288</v>
      </c>
      <c r="I451" s="31">
        <v>0.65</v>
      </c>
    </row>
    <row r="452" spans="1:9">
      <c r="A452">
        <f t="shared" ref="A452:A472" si="7">A451+1</f>
        <v>451</v>
      </c>
      <c r="B452" s="30">
        <v>42767</v>
      </c>
      <c r="C452" s="31">
        <v>2.2799999999999998</v>
      </c>
      <c r="D452" s="31">
        <v>2.1890299999999998</v>
      </c>
      <c r="E452" s="31">
        <v>-0.18124999999999999</v>
      </c>
      <c r="F452" s="31">
        <v>7.6666666666669797E-2</v>
      </c>
      <c r="G452" s="31">
        <v>12.8759200758763</v>
      </c>
      <c r="H452" s="31">
        <v>10.480961392641399</v>
      </c>
      <c r="I452" s="31">
        <v>0.66</v>
      </c>
    </row>
    <row r="453" spans="1:9">
      <c r="A453">
        <f t="shared" si="7"/>
        <v>452</v>
      </c>
      <c r="B453" s="30">
        <v>42795</v>
      </c>
      <c r="C453" s="31">
        <v>2.2799999999999998</v>
      </c>
      <c r="D453" s="31">
        <v>1.90083</v>
      </c>
      <c r="E453" s="31">
        <v>1.16415</v>
      </c>
      <c r="F453" s="31">
        <v>-0.22666666666666899</v>
      </c>
      <c r="G453" s="31">
        <v>12.791574556374099</v>
      </c>
      <c r="H453" s="31">
        <v>10.408782491475201</v>
      </c>
      <c r="I453" s="31">
        <v>0.79</v>
      </c>
    </row>
    <row r="454" spans="1:9">
      <c r="A454">
        <f t="shared" si="7"/>
        <v>453</v>
      </c>
      <c r="B454" s="30">
        <v>42826</v>
      </c>
      <c r="C454" s="31">
        <v>2.2799999999999998</v>
      </c>
      <c r="D454" s="31">
        <v>1.8387100000000001</v>
      </c>
      <c r="E454" s="31">
        <v>1.9331100000000001</v>
      </c>
      <c r="F454" s="31">
        <v>-0.23</v>
      </c>
      <c r="G454" s="31">
        <v>12.827926384703501</v>
      </c>
      <c r="H454" s="31">
        <v>10.4373612959639</v>
      </c>
      <c r="I454" s="31">
        <v>0.9</v>
      </c>
    </row>
    <row r="455" spans="1:9">
      <c r="A455">
        <f t="shared" si="7"/>
        <v>454</v>
      </c>
      <c r="B455" s="30">
        <v>42856</v>
      </c>
      <c r="C455" s="31">
        <v>2.34</v>
      </c>
      <c r="D455" s="31">
        <v>1.65998</v>
      </c>
      <c r="E455" s="31">
        <v>2.0777299999999999</v>
      </c>
      <c r="F455" s="31">
        <v>-0.22666666666666899</v>
      </c>
      <c r="G455" s="31">
        <v>12.7155257074002</v>
      </c>
      <c r="H455" s="31">
        <v>10.293458410638801</v>
      </c>
      <c r="I455" s="31">
        <v>0.91</v>
      </c>
    </row>
    <row r="456" spans="1:9">
      <c r="A456">
        <f t="shared" si="7"/>
        <v>455</v>
      </c>
      <c r="B456" s="30">
        <v>42887</v>
      </c>
      <c r="C456" s="31">
        <v>2.06</v>
      </c>
      <c r="D456" s="31">
        <v>1.5771500000000001</v>
      </c>
      <c r="E456" s="31">
        <v>1.78857</v>
      </c>
      <c r="F456" s="31">
        <v>-0.32333333333333097</v>
      </c>
      <c r="G456" s="31">
        <v>12.654093115027001</v>
      </c>
      <c r="H456" s="31">
        <v>10.258099413094699</v>
      </c>
      <c r="I456" s="31">
        <v>1.04</v>
      </c>
    </row>
    <row r="457" spans="1:9">
      <c r="A457">
        <f t="shared" si="7"/>
        <v>456</v>
      </c>
      <c r="B457" s="30">
        <v>42917</v>
      </c>
      <c r="C457" s="31">
        <v>2.09</v>
      </c>
      <c r="D457" s="31">
        <v>1.56019</v>
      </c>
      <c r="E457" s="31">
        <v>1.4460999999999999</v>
      </c>
      <c r="F457" s="31">
        <v>-0.32</v>
      </c>
      <c r="G457" s="31">
        <v>12.6566103000313</v>
      </c>
      <c r="H457" s="31">
        <v>10.268932144086101</v>
      </c>
      <c r="I457" s="31">
        <v>1.1499999999999999</v>
      </c>
    </row>
    <row r="458" spans="1:9">
      <c r="A458">
        <f t="shared" si="7"/>
        <v>457</v>
      </c>
      <c r="B458" s="30">
        <v>42948</v>
      </c>
      <c r="C458" s="31">
        <v>2.19</v>
      </c>
      <c r="D458" s="31">
        <v>1.62876</v>
      </c>
      <c r="E458" s="31">
        <v>1.1073299999999999</v>
      </c>
      <c r="F458" s="31">
        <v>-0.22</v>
      </c>
      <c r="G458" s="31">
        <v>12.5817535588961</v>
      </c>
      <c r="H458" s="31">
        <v>10.141037288256999</v>
      </c>
      <c r="I458" s="31">
        <v>1.1599999999999999</v>
      </c>
    </row>
    <row r="459" spans="1:9">
      <c r="A459">
        <f t="shared" si="7"/>
        <v>458</v>
      </c>
      <c r="B459" s="30">
        <v>42979</v>
      </c>
      <c r="C459" s="31">
        <v>1.97</v>
      </c>
      <c r="D459" s="31">
        <v>1.8793899999999999</v>
      </c>
      <c r="E459" s="31">
        <v>1.22201</v>
      </c>
      <c r="F459" s="31">
        <v>-0.42</v>
      </c>
      <c r="G459" s="31">
        <v>12.519533929987899</v>
      </c>
      <c r="H459" s="31">
        <v>10.1064854451645</v>
      </c>
      <c r="I459" s="31">
        <v>1.1499999999999999</v>
      </c>
    </row>
    <row r="460" spans="1:9">
      <c r="A460">
        <f t="shared" si="7"/>
        <v>459</v>
      </c>
      <c r="B460" s="30">
        <v>43009</v>
      </c>
      <c r="C460" s="31">
        <v>1.94</v>
      </c>
      <c r="D460" s="31">
        <v>1.8189500000000001</v>
      </c>
      <c r="E460" s="31">
        <v>2.6544300000000001</v>
      </c>
      <c r="F460" s="31">
        <v>-0.52000000000000102</v>
      </c>
      <c r="G460" s="31">
        <v>12.5084285383069</v>
      </c>
      <c r="H460" s="31">
        <v>10.122447951882799</v>
      </c>
      <c r="I460" s="31">
        <v>1.1499999999999999</v>
      </c>
    </row>
    <row r="461" spans="1:9">
      <c r="A461">
        <f t="shared" si="7"/>
        <v>460</v>
      </c>
      <c r="B461" s="30">
        <v>43040</v>
      </c>
      <c r="C461" s="31">
        <v>1.85</v>
      </c>
      <c r="D461" s="31">
        <v>1.9594400000000001</v>
      </c>
      <c r="E461" s="31">
        <v>3.4027500000000002</v>
      </c>
      <c r="F461" s="31">
        <v>-0.42</v>
      </c>
      <c r="G461" s="31">
        <v>12.367250708263001</v>
      </c>
      <c r="H461" s="31">
        <v>9.9746687359322106</v>
      </c>
      <c r="I461" s="31">
        <v>1.1599999999999999</v>
      </c>
    </row>
    <row r="462" spans="1:9">
      <c r="A462">
        <f t="shared" si="7"/>
        <v>461</v>
      </c>
      <c r="B462" s="30">
        <v>43070</v>
      </c>
      <c r="C462" s="31">
        <v>1.82</v>
      </c>
      <c r="D462" s="31">
        <v>1.8835</v>
      </c>
      <c r="E462" s="31">
        <v>2.9012199999999999</v>
      </c>
      <c r="F462" s="31">
        <v>-0.52000000000000102</v>
      </c>
      <c r="G462" s="31">
        <v>12.322660359251801</v>
      </c>
      <c r="H462" s="31">
        <v>10.014210428154</v>
      </c>
      <c r="I462" s="31">
        <v>1.3</v>
      </c>
    </row>
    <row r="463" spans="1:9">
      <c r="A463">
        <f t="shared" si="7"/>
        <v>462</v>
      </c>
      <c r="B463" s="30">
        <v>43101</v>
      </c>
      <c r="C463" s="31">
        <v>1.54</v>
      </c>
      <c r="D463" s="31">
        <v>1.84423</v>
      </c>
      <c r="E463" s="31">
        <v>2.8260399999999999</v>
      </c>
      <c r="F463" s="31">
        <v>-0.52000000000000102</v>
      </c>
      <c r="G463" s="31">
        <v>12.18783149776</v>
      </c>
      <c r="H463" s="31">
        <v>9.9205858974033898</v>
      </c>
      <c r="I463" s="31">
        <v>1.41</v>
      </c>
    </row>
    <row r="464" spans="1:9">
      <c r="A464">
        <f t="shared" si="7"/>
        <v>463</v>
      </c>
      <c r="B464" s="30">
        <v>43132</v>
      </c>
      <c r="C464" s="31">
        <v>1.64</v>
      </c>
      <c r="D464" s="31">
        <v>1.96394</v>
      </c>
      <c r="E464" s="31">
        <v>3.6798099999999998</v>
      </c>
      <c r="F464" s="31">
        <v>-0.52000000000000102</v>
      </c>
      <c r="G464" s="31">
        <v>12.089939196101399</v>
      </c>
      <c r="H464" s="31">
        <v>9.8203944067695605</v>
      </c>
      <c r="I464" s="31">
        <v>1.42</v>
      </c>
    </row>
    <row r="465" spans="1:9">
      <c r="A465">
        <f t="shared" si="7"/>
        <v>464</v>
      </c>
      <c r="B465" s="30">
        <v>43160</v>
      </c>
      <c r="C465" s="31">
        <v>1.9</v>
      </c>
      <c r="D465" s="31">
        <v>2.1773799999999999</v>
      </c>
      <c r="E465" s="31">
        <v>3.62643</v>
      </c>
      <c r="F465" s="31">
        <v>-0.62</v>
      </c>
      <c r="G465" s="31">
        <v>12.074588719019401</v>
      </c>
      <c r="H465" s="31">
        <v>9.7961507857318093</v>
      </c>
      <c r="I465" s="31">
        <v>1.51</v>
      </c>
    </row>
    <row r="466" spans="1:9">
      <c r="A466">
        <f t="shared" si="7"/>
        <v>465</v>
      </c>
      <c r="B466" s="30">
        <v>43191</v>
      </c>
      <c r="C466" s="31">
        <v>1.72</v>
      </c>
      <c r="D466" s="31">
        <v>2.1526100000000001</v>
      </c>
      <c r="E466" s="31">
        <v>3.8062100000000001</v>
      </c>
      <c r="F466" s="31">
        <v>-0.72</v>
      </c>
      <c r="G466" s="31">
        <v>11.8998676789755</v>
      </c>
      <c r="H466" s="31">
        <v>9.6633581776377504</v>
      </c>
      <c r="I466" s="31">
        <v>1.69</v>
      </c>
    </row>
    <row r="467" spans="1:9">
      <c r="A467">
        <f t="shared" si="7"/>
        <v>466</v>
      </c>
      <c r="B467" s="30">
        <v>43221</v>
      </c>
      <c r="C467" s="31">
        <v>2</v>
      </c>
      <c r="D467" s="31">
        <v>2.3651200000000001</v>
      </c>
      <c r="E467" s="31">
        <v>2.9562599999999999</v>
      </c>
      <c r="F467" s="31">
        <v>-0.82</v>
      </c>
      <c r="G467" s="31">
        <v>11.6685732089887</v>
      </c>
      <c r="H467" s="31">
        <v>9.4850897308968207</v>
      </c>
      <c r="I467" s="31">
        <v>1.7</v>
      </c>
    </row>
    <row r="468" spans="1:9">
      <c r="A468">
        <f t="shared" si="7"/>
        <v>467</v>
      </c>
      <c r="B468" s="30">
        <v>43252</v>
      </c>
      <c r="C468" s="31">
        <v>1.98</v>
      </c>
      <c r="D468" s="31">
        <v>2.38428</v>
      </c>
      <c r="E468" s="31">
        <v>3.5398100000000001</v>
      </c>
      <c r="F468" s="31">
        <v>-0.62</v>
      </c>
      <c r="G468" s="31">
        <v>11.601712775459101</v>
      </c>
      <c r="H468" s="31">
        <v>9.4015753310579697</v>
      </c>
      <c r="I468" s="31">
        <v>1.82</v>
      </c>
    </row>
    <row r="469" spans="1:9">
      <c r="A469">
        <f t="shared" si="7"/>
        <v>468</v>
      </c>
      <c r="B469" s="30">
        <v>43282</v>
      </c>
      <c r="C469" s="31">
        <v>1.83</v>
      </c>
      <c r="D469" s="31">
        <v>2.4403800000000002</v>
      </c>
      <c r="E469" s="31">
        <v>4.12486</v>
      </c>
      <c r="F469" s="31">
        <v>-0.72</v>
      </c>
      <c r="G469" s="31">
        <v>11.435477089908201</v>
      </c>
      <c r="H469" s="31">
        <v>9.2931419930059995</v>
      </c>
      <c r="I469" s="31">
        <v>1.91</v>
      </c>
    </row>
    <row r="470" spans="1:9">
      <c r="A470">
        <f t="shared" si="7"/>
        <v>469</v>
      </c>
      <c r="B470" s="30">
        <v>43313</v>
      </c>
      <c r="C470" s="31">
        <v>1.91</v>
      </c>
      <c r="D470" s="31">
        <v>2.2786</v>
      </c>
      <c r="E470" s="31">
        <v>5.4217399999999998</v>
      </c>
      <c r="F470" s="31">
        <v>-0.81666666666666998</v>
      </c>
      <c r="G470" s="31">
        <v>11.263380093294201</v>
      </c>
      <c r="H470" s="31">
        <v>9.1786128624154806</v>
      </c>
      <c r="I470" s="31">
        <v>1.91</v>
      </c>
    </row>
    <row r="471" spans="1:9">
      <c r="A471">
        <f t="shared" si="7"/>
        <v>470</v>
      </c>
      <c r="B471" s="30">
        <v>43344</v>
      </c>
      <c r="C471" s="31">
        <v>1.83</v>
      </c>
      <c r="D471" s="31">
        <v>2.06534</v>
      </c>
      <c r="E471" s="31">
        <v>5.5828899999999999</v>
      </c>
      <c r="F471" s="31">
        <v>-0.91333333333333</v>
      </c>
      <c r="G471" s="31">
        <v>11.186924726486399</v>
      </c>
      <c r="H471" s="31">
        <v>9.0904378660722092</v>
      </c>
      <c r="I471" s="31">
        <v>1.95</v>
      </c>
    </row>
    <row r="472" spans="1:9">
      <c r="A472">
        <f t="shared" si="7"/>
        <v>471</v>
      </c>
      <c r="B472" s="30">
        <v>43374</v>
      </c>
      <c r="C472" s="31">
        <v>1.92</v>
      </c>
      <c r="D472" s="31">
        <v>2.1135600000000001</v>
      </c>
      <c r="E472" s="31">
        <v>4.1846199999999998</v>
      </c>
      <c r="F472" s="31">
        <v>-0.81000000000000105</v>
      </c>
      <c r="G472" s="31">
        <v>10.927250045927501</v>
      </c>
      <c r="H472" s="31">
        <v>8.9969464322586905</v>
      </c>
      <c r="I472" s="31">
        <v>2.19</v>
      </c>
    </row>
    <row r="474" spans="1:9">
      <c r="A474" t="s">
        <v>36</v>
      </c>
    </row>
    <row r="475" spans="1:9">
      <c r="C475" s="1">
        <f>AVERAGE(C180:C263)</f>
        <v>1.9147619047619049</v>
      </c>
      <c r="D475" s="1">
        <f t="shared" ref="D475:I475" si="8">AVERAGE(D180:D263)</f>
        <v>1.863942738095238</v>
      </c>
      <c r="E475" s="1">
        <f t="shared" si="8"/>
        <v>4.8038867857142851</v>
      </c>
      <c r="F475" s="1">
        <f t="shared" si="8"/>
        <v>-0.47499999999999998</v>
      </c>
      <c r="G475" s="1">
        <f t="shared" si="8"/>
        <v>4.927098065537411</v>
      </c>
      <c r="H475" s="1">
        <f t="shared" si="8"/>
        <v>0.79254802063909358</v>
      </c>
      <c r="I475" s="1">
        <f t="shared" si="8"/>
        <v>5.4386904761904757</v>
      </c>
    </row>
    <row r="476" spans="1:9">
      <c r="C476" s="1">
        <f t="shared" ref="C476:I476" si="9">AVERAGE(C271:C354)</f>
        <v>2.4773809523809525</v>
      </c>
      <c r="D476" s="1">
        <f t="shared" si="9"/>
        <v>2.4468760714285711</v>
      </c>
      <c r="E476" s="1">
        <f t="shared" si="9"/>
        <v>1.301646785714285</v>
      </c>
      <c r="F476" s="1">
        <f t="shared" si="9"/>
        <v>0.32666666666666649</v>
      </c>
      <c r="G476" s="1">
        <f t="shared" si="9"/>
        <v>5.2752642495912729</v>
      </c>
      <c r="H476" s="1">
        <f t="shared" si="9"/>
        <v>1.2843196941312076</v>
      </c>
      <c r="I476" s="1">
        <f t="shared" si="9"/>
        <v>2.7524999999999999</v>
      </c>
    </row>
    <row r="477" spans="1:9">
      <c r="C477" s="1">
        <f t="shared" ref="C477:I477" si="10">AVERAGE(C355:C438)</f>
        <v>2.996666666666667</v>
      </c>
      <c r="D477" s="1">
        <f t="shared" si="10"/>
        <v>1.2867266666666666</v>
      </c>
      <c r="E477" s="1">
        <f t="shared" si="10"/>
        <v>0.63338869047619084</v>
      </c>
      <c r="F477" s="1">
        <f t="shared" si="10"/>
        <v>2.4953571428571419</v>
      </c>
      <c r="G477" s="1">
        <f t="shared" si="10"/>
        <v>9.805646375096174</v>
      </c>
      <c r="H477" s="1">
        <f t="shared" si="10"/>
        <v>9.5688809880485959</v>
      </c>
      <c r="I477" s="1">
        <f t="shared" si="10"/>
        <v>0.12940476190476188</v>
      </c>
    </row>
    <row r="478" spans="1:9">
      <c r="C478" s="1">
        <f>AVERAGE(C439:C472)</f>
        <v>2.3020588235294115</v>
      </c>
      <c r="D478" s="1">
        <f>AVERAGE(D439:D472)</f>
        <v>1.6391185294117645</v>
      </c>
      <c r="E478" s="1">
        <f>AVERAGE(E439:E472)</f>
        <v>1.0501494117647057</v>
      </c>
      <c r="F478" s="1">
        <f t="shared" ref="F478:I478" si="11">AVERAGE(F439:F472)</f>
        <v>-0.21500000000000008</v>
      </c>
      <c r="G478" s="1">
        <f t="shared" si="11"/>
        <v>12.530729110526714</v>
      </c>
      <c r="H478" s="1">
        <f t="shared" si="11"/>
        <v>10.178699198558022</v>
      </c>
      <c r="I478" s="1">
        <f t="shared" si="11"/>
        <v>1.0079411764705883</v>
      </c>
    </row>
    <row r="479" spans="1:9">
      <c r="C479" s="16"/>
      <c r="D479" s="16"/>
      <c r="E479" s="16"/>
      <c r="F479" s="16"/>
      <c r="G479" s="16"/>
      <c r="H479" s="16"/>
      <c r="I479" s="16"/>
    </row>
    <row r="480" spans="1:9">
      <c r="A480" t="s">
        <v>37</v>
      </c>
      <c r="C480" s="16"/>
      <c r="D480" s="16"/>
      <c r="E480" s="16"/>
      <c r="F480" s="16"/>
      <c r="G480" s="16"/>
      <c r="H480" s="16"/>
      <c r="I480" s="16"/>
    </row>
    <row r="481" spans="1:9">
      <c r="A481" t="s">
        <v>38</v>
      </c>
      <c r="C481" s="16">
        <f>AVERAGE(D342:D460)</f>
        <v>1.4895433613445375</v>
      </c>
      <c r="D481" s="16"/>
      <c r="E481" s="16"/>
      <c r="F481" s="16"/>
      <c r="G481" s="16"/>
      <c r="H481" s="16"/>
      <c r="I481" s="16"/>
    </row>
    <row r="482" spans="1:9">
      <c r="A482" t="s">
        <v>39</v>
      </c>
      <c r="C482" s="16">
        <f>AVERAGE(D342:D472)</f>
        <v>1.5487331297709921</v>
      </c>
      <c r="D482" s="16"/>
      <c r="E482" s="16"/>
      <c r="F482" s="16"/>
      <c r="G482" s="16"/>
      <c r="H482" s="16"/>
      <c r="I482" s="16"/>
    </row>
    <row r="483" spans="1:9">
      <c r="C483" s="16"/>
      <c r="D483" s="16"/>
      <c r="E483" s="16"/>
      <c r="F483" s="16"/>
      <c r="G483" s="16"/>
      <c r="H483" s="16"/>
      <c r="I483" s="1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7145A-4815-2A49-BE38-80725C3EFDCD}">
  <dimension ref="A2:F14"/>
  <sheetViews>
    <sheetView tabSelected="1" workbookViewId="0">
      <selection activeCell="B4" sqref="B4:F4"/>
    </sheetView>
  </sheetViews>
  <sheetFormatPr baseColWidth="10" defaultRowHeight="15"/>
  <sheetData>
    <row r="2" spans="1:6">
      <c r="A2" t="s">
        <v>105</v>
      </c>
      <c r="B2" s="47" t="s">
        <v>102</v>
      </c>
      <c r="C2" s="47" t="s">
        <v>42</v>
      </c>
      <c r="D2" s="47" t="s">
        <v>103</v>
      </c>
      <c r="E2" s="47" t="s">
        <v>104</v>
      </c>
      <c r="F2" s="47" t="s">
        <v>86</v>
      </c>
    </row>
    <row r="3" spans="1:6">
      <c r="A3" t="s">
        <v>106</v>
      </c>
      <c r="B3" s="24">
        <v>0.178266987179487</v>
      </c>
      <c r="C3" s="24">
        <v>0.67980732824427503</v>
      </c>
      <c r="D3" s="24">
        <v>2.7524845801526698</v>
      </c>
      <c r="E3" s="24">
        <v>0.12313269720101799</v>
      </c>
      <c r="F3" s="24">
        <v>0.116810305343512</v>
      </c>
    </row>
    <row r="5" spans="1:6">
      <c r="A5" t="s">
        <v>107</v>
      </c>
      <c r="B5" s="24">
        <v>0.59044736545038101</v>
      </c>
      <c r="C5" s="24">
        <v>0.179943962148506</v>
      </c>
      <c r="D5" s="24">
        <v>1.78486031223547</v>
      </c>
      <c r="E5" s="24">
        <v>4.7824757742885998E-2</v>
      </c>
      <c r="F5" s="24">
        <v>0.32271718900611002</v>
      </c>
    </row>
    <row r="6" spans="1:6">
      <c r="A6" t="s">
        <v>108</v>
      </c>
      <c r="B6" s="24">
        <v>0.56150809078932995</v>
      </c>
      <c r="C6" s="24">
        <v>0.35613837391383601</v>
      </c>
      <c r="D6" s="24">
        <v>2.1078022192869899</v>
      </c>
      <c r="E6" s="24">
        <v>8.2751091826708603E-2</v>
      </c>
      <c r="F6" s="24">
        <v>0.31342079704479903</v>
      </c>
    </row>
    <row r="7" spans="1:6">
      <c r="A7" t="s">
        <v>109</v>
      </c>
      <c r="B7" s="24">
        <v>0.59180457380033602</v>
      </c>
      <c r="C7" s="24">
        <v>0.60379740621952005</v>
      </c>
      <c r="D7" s="24">
        <v>2.4465837891465401</v>
      </c>
      <c r="E7" s="24">
        <v>0.13923521865114299</v>
      </c>
      <c r="F7" s="24">
        <v>0.37716834879751099</v>
      </c>
    </row>
    <row r="8" spans="1:6">
      <c r="A8">
        <v>1.5487</v>
      </c>
      <c r="B8" s="47"/>
      <c r="C8" s="47"/>
      <c r="D8" s="47"/>
      <c r="E8" s="47"/>
      <c r="F8" s="47"/>
    </row>
    <row r="9" spans="1:6">
      <c r="A9" t="s">
        <v>110</v>
      </c>
      <c r="B9" s="48">
        <v>0.62993175143621105</v>
      </c>
      <c r="C9" s="48">
        <v>0.163323564815331</v>
      </c>
      <c r="D9" s="48">
        <v>1.78539141698035</v>
      </c>
      <c r="E9" s="48">
        <v>4.5869539854222902E-2</v>
      </c>
      <c r="F9" s="48">
        <v>0.35891672176001399</v>
      </c>
    </row>
    <row r="10" spans="1:6">
      <c r="A10" t="s">
        <v>111</v>
      </c>
      <c r="B10" s="48">
        <v>0.67340025714827001</v>
      </c>
      <c r="C10" s="48">
        <v>0.16382446217061999</v>
      </c>
      <c r="D10" s="48">
        <v>1.8133216435470001</v>
      </c>
      <c r="E10" s="48">
        <v>4.8397490324122203E-2</v>
      </c>
      <c r="F10" s="48">
        <v>0.37954767937814798</v>
      </c>
    </row>
    <row r="11" spans="1:6">
      <c r="A11" t="s">
        <v>112</v>
      </c>
      <c r="B11" s="48">
        <v>0.44235081766054701</v>
      </c>
      <c r="C11" s="48">
        <v>0.16187179998509801</v>
      </c>
      <c r="D11" s="48">
        <v>1.2919028327895199</v>
      </c>
      <c r="E11" s="48">
        <v>3.7666528801078701E-2</v>
      </c>
      <c r="F11" s="48">
        <v>0.28833232190514502</v>
      </c>
    </row>
    <row r="12" spans="1:6">
      <c r="A12" t="s">
        <v>113</v>
      </c>
      <c r="B12" s="48">
        <v>0.84377862349381405</v>
      </c>
      <c r="C12" s="48">
        <v>0.19070271682456</v>
      </c>
      <c r="D12" s="48">
        <v>2.4009593384568002</v>
      </c>
      <c r="E12" s="48">
        <v>5.8407445103450903E-2</v>
      </c>
      <c r="F12" s="48">
        <v>0.44924719603376601</v>
      </c>
    </row>
    <row r="13" spans="1:6">
      <c r="A13" t="s">
        <v>114</v>
      </c>
      <c r="B13" s="48">
        <v>0.77716763904137298</v>
      </c>
      <c r="C13" s="48">
        <v>0.16400702956370999</v>
      </c>
      <c r="D13" s="48">
        <v>2.2762642019741701</v>
      </c>
      <c r="E13" s="48">
        <v>5.2004410448501799E-2</v>
      </c>
      <c r="F13" s="48">
        <v>0.36423763902124301</v>
      </c>
    </row>
    <row r="14" spans="1:6">
      <c r="A14" t="s">
        <v>115</v>
      </c>
      <c r="B14" s="48">
        <v>0.68571285221243705</v>
      </c>
      <c r="C14" s="48">
        <v>0.19960206245856599</v>
      </c>
      <c r="D14" s="48">
        <v>1.89284846892527</v>
      </c>
      <c r="E14" s="48">
        <v>5.1843457888580802E-2</v>
      </c>
      <c r="F14" s="48">
        <v>0.44617783099425701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0"/>
  <sheetViews>
    <sheetView workbookViewId="0">
      <selection activeCell="F3" sqref="F3"/>
    </sheetView>
  </sheetViews>
  <sheetFormatPr baseColWidth="10" defaultColWidth="8.83203125" defaultRowHeight="15"/>
  <sheetData>
    <row r="1" spans="1:12">
      <c r="A1" s="10" t="s">
        <v>15</v>
      </c>
    </row>
    <row r="2" spans="1:1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11</v>
      </c>
      <c r="L2" t="s">
        <v>10</v>
      </c>
    </row>
    <row r="3" spans="1:12">
      <c r="A3">
        <v>1</v>
      </c>
      <c r="B3">
        <v>0.88597789161335005</v>
      </c>
      <c r="C3">
        <v>7</v>
      </c>
      <c r="D3">
        <v>4</v>
      </c>
      <c r="E3">
        <f>116+C3*D3+(C3*C3)*A3*D3</f>
        <v>340</v>
      </c>
      <c r="F3">
        <f>471-C3*A3</f>
        <v>464</v>
      </c>
      <c r="G3" s="2">
        <f>-2*B3+2*E3/F3</f>
        <v>-0.30643854184738983</v>
      </c>
      <c r="H3" s="2">
        <f>-2*B3+2*E3*LN(LN($F3))/$F3</f>
        <v>0.88767361074101858</v>
      </c>
      <c r="I3" s="2">
        <f>-2*B3+E3*LN($F3)/$F3</f>
        <v>2.7270975524563323</v>
      </c>
      <c r="J3">
        <v>1.4616983711568401</v>
      </c>
      <c r="K3">
        <v>2.6558105237452501</v>
      </c>
      <c r="L3">
        <v>4.4952344654605598</v>
      </c>
    </row>
    <row r="4" spans="1:12">
      <c r="A4">
        <v>2</v>
      </c>
      <c r="B4">
        <v>1.2599042688659701</v>
      </c>
      <c r="C4">
        <v>7</v>
      </c>
      <c r="D4">
        <v>4</v>
      </c>
      <c r="E4">
        <f t="shared" ref="E4:E14" si="0">116+C4*D4+(C4*C4)*A4*D4</f>
        <v>536</v>
      </c>
      <c r="F4">
        <f>471-C4*A4</f>
        <v>457</v>
      </c>
      <c r="G4" s="2">
        <f>-2*B4+2*E4/F4</f>
        <v>-0.17407549615644768</v>
      </c>
      <c r="H4" s="2">
        <f t="shared" ref="H4:H14" si="1">-2*B4+2*E4*LN(LN($F4))/$F4</f>
        <v>1.7314269379937661</v>
      </c>
      <c r="I4" s="2">
        <f t="shared" ref="I4:I14" si="2">-2*B4+E4*LN($F4)/$F4</f>
        <v>4.6636275618726417</v>
      </c>
      <c r="J4">
        <v>2.3402192373353801</v>
      </c>
      <c r="K4">
        <v>4.2457216714855903</v>
      </c>
      <c r="L4">
        <v>7.1779222953644704</v>
      </c>
    </row>
    <row r="5" spans="1:12">
      <c r="A5">
        <v>3</v>
      </c>
      <c r="B5">
        <v>2.3168968195602799</v>
      </c>
      <c r="C5">
        <v>7</v>
      </c>
      <c r="D5">
        <v>4</v>
      </c>
      <c r="E5">
        <f t="shared" si="0"/>
        <v>732</v>
      </c>
      <c r="F5">
        <f t="shared" ref="F5:F14" si="3">471-C5*A5</f>
        <v>450</v>
      </c>
      <c r="G5" s="3">
        <f t="shared" ref="G5:G13" si="4">-2*B5+2*E5/F5</f>
        <v>-1.3804603057872264</v>
      </c>
      <c r="H5" s="2">
        <f t="shared" si="1"/>
        <v>1.2541008058818832</v>
      </c>
      <c r="I5" s="2">
        <f t="shared" si="2"/>
        <v>5.3039157621761408</v>
      </c>
      <c r="J5">
        <v>3.2430360141352899</v>
      </c>
      <c r="K5">
        <v>5.8775971258044004</v>
      </c>
      <c r="L5">
        <v>9.92741208209865</v>
      </c>
    </row>
    <row r="6" spans="1:12">
      <c r="A6">
        <v>4</v>
      </c>
      <c r="B6">
        <v>1.0233290282377601</v>
      </c>
      <c r="C6">
        <v>7</v>
      </c>
      <c r="D6">
        <v>4</v>
      </c>
      <c r="E6">
        <f t="shared" si="0"/>
        <v>928</v>
      </c>
      <c r="F6">
        <f t="shared" si="3"/>
        <v>443</v>
      </c>
      <c r="G6" s="1">
        <f t="shared" si="4"/>
        <v>2.1429581963461501</v>
      </c>
      <c r="H6" s="1">
        <f t="shared" si="1"/>
        <v>5.5249592140961843</v>
      </c>
      <c r="I6" s="1">
        <f t="shared" si="2"/>
        <v>10.718201416666433</v>
      </c>
      <c r="J6">
        <v>4.1849962572088604</v>
      </c>
      <c r="K6">
        <v>7.5669972749588901</v>
      </c>
      <c r="L6">
        <v>12.760239477529099</v>
      </c>
    </row>
    <row r="7" spans="1:12">
      <c r="A7">
        <v>5</v>
      </c>
      <c r="B7">
        <v>3.2593625520832501</v>
      </c>
      <c r="C7">
        <v>7</v>
      </c>
      <c r="D7">
        <v>4</v>
      </c>
      <c r="E7">
        <f t="shared" si="0"/>
        <v>1124</v>
      </c>
      <c r="F7">
        <f t="shared" si="3"/>
        <v>436</v>
      </c>
      <c r="G7" s="1">
        <f t="shared" si="4"/>
        <v>-1.3627618014142069</v>
      </c>
      <c r="H7" s="1">
        <f t="shared" si="1"/>
        <v>2.7858130563587826</v>
      </c>
      <c r="I7" s="1">
        <f t="shared" si="2"/>
        <v>9.1493250828158743</v>
      </c>
      <c r="J7">
        <v>5.1410120983849401</v>
      </c>
      <c r="K7">
        <v>9.2895869561579296</v>
      </c>
      <c r="L7">
        <v>15.653098982615001</v>
      </c>
    </row>
    <row r="8" spans="1:12">
      <c r="A8">
        <v>6</v>
      </c>
      <c r="B8">
        <v>1.40928091553936</v>
      </c>
      <c r="C8">
        <v>7</v>
      </c>
      <c r="D8">
        <v>4</v>
      </c>
      <c r="E8">
        <f t="shared" si="0"/>
        <v>1320</v>
      </c>
      <c r="F8">
        <f t="shared" si="3"/>
        <v>429</v>
      </c>
      <c r="G8" s="1">
        <f t="shared" si="4"/>
        <v>3.3352843227674343</v>
      </c>
      <c r="H8" s="1">
        <f t="shared" si="1"/>
        <v>8.2703623956948036</v>
      </c>
      <c r="I8" s="1">
        <f t="shared" si="2"/>
        <v>15.832074842545948</v>
      </c>
      <c r="J8">
        <v>6.1472760796478401</v>
      </c>
      <c r="K8">
        <v>11.082354152575199</v>
      </c>
      <c r="L8">
        <v>18.644066599426399</v>
      </c>
    </row>
    <row r="9" spans="1:12">
      <c r="A9">
        <f>A8+1</f>
        <v>7</v>
      </c>
      <c r="B9">
        <v>0.63500198363597604</v>
      </c>
      <c r="C9">
        <v>7</v>
      </c>
      <c r="D9">
        <v>4</v>
      </c>
      <c r="E9">
        <f t="shared" si="0"/>
        <v>1516</v>
      </c>
      <c r="F9">
        <f t="shared" si="3"/>
        <v>422</v>
      </c>
      <c r="G9" s="1">
        <f t="shared" si="4"/>
        <v>5.9148301559507965</v>
      </c>
      <c r="H9" s="1">
        <f t="shared" si="1"/>
        <v>11.657182111065712</v>
      </c>
      <c r="I9" s="1">
        <f t="shared" si="2"/>
        <v>20.446176260402446</v>
      </c>
      <c r="J9">
        <v>7.1818246351486499</v>
      </c>
      <c r="K9">
        <v>12.924176590263601</v>
      </c>
      <c r="L9">
        <v>21.713170739600301</v>
      </c>
    </row>
    <row r="10" spans="1:12">
      <c r="A10">
        <f t="shared" ref="A10:A13" si="5">A9+1</f>
        <v>8</v>
      </c>
      <c r="B10">
        <v>-0.53574571288397899</v>
      </c>
      <c r="C10">
        <v>7</v>
      </c>
      <c r="D10">
        <v>4</v>
      </c>
      <c r="E10">
        <f t="shared" si="0"/>
        <v>1712</v>
      </c>
      <c r="F10">
        <f t="shared" si="3"/>
        <v>415</v>
      </c>
      <c r="G10" s="1">
        <f t="shared" si="4"/>
        <v>9.3220938354065126</v>
      </c>
      <c r="H10" s="1">
        <f t="shared" si="1"/>
        <v>15.89338087542748</v>
      </c>
      <c r="I10" s="1">
        <f t="shared" si="2"/>
        <v>25.939956068261825</v>
      </c>
      <c r="J10">
        <v>8.2531843166885999</v>
      </c>
      <c r="K10">
        <v>14.8244713567096</v>
      </c>
      <c r="L10">
        <v>24.871046549543902</v>
      </c>
    </row>
    <row r="11" spans="1:12">
      <c r="A11">
        <f t="shared" si="5"/>
        <v>9</v>
      </c>
      <c r="B11">
        <v>-0.93713000000000002</v>
      </c>
      <c r="C11">
        <v>7</v>
      </c>
      <c r="D11">
        <v>4</v>
      </c>
      <c r="E11">
        <f t="shared" si="0"/>
        <v>1908</v>
      </c>
      <c r="F11">
        <f t="shared" si="3"/>
        <v>408</v>
      </c>
      <c r="G11" s="1">
        <f t="shared" si="4"/>
        <v>11.227201176470588</v>
      </c>
      <c r="H11" s="1">
        <f t="shared" si="1"/>
        <v>18.650027984309006</v>
      </c>
      <c r="I11" s="1">
        <f t="shared" si="2"/>
        <v>29.985774139125343</v>
      </c>
      <c r="J11">
        <v>9.3575349509803907</v>
      </c>
      <c r="K11">
        <v>16.780361758818799</v>
      </c>
      <c r="L11">
        <v>28.116107913635101</v>
      </c>
    </row>
    <row r="12" spans="1:12">
      <c r="A12">
        <f t="shared" si="5"/>
        <v>10</v>
      </c>
      <c r="B12">
        <v>0.69392809744648498</v>
      </c>
      <c r="C12">
        <v>7</v>
      </c>
      <c r="D12">
        <v>4</v>
      </c>
      <c r="E12">
        <f t="shared" si="0"/>
        <v>2104</v>
      </c>
      <c r="F12">
        <f t="shared" si="3"/>
        <v>401</v>
      </c>
      <c r="G12" s="1">
        <f t="shared" si="4"/>
        <v>9.1059093911419424</v>
      </c>
      <c r="H12" s="1">
        <f t="shared" si="1"/>
        <v>17.403881115894439</v>
      </c>
      <c r="I12" s="1">
        <f t="shared" si="2"/>
        <v>30.061756880052222</v>
      </c>
      <c r="J12">
        <v>10.490304598017699</v>
      </c>
      <c r="K12">
        <v>18.788276322770201</v>
      </c>
      <c r="L12">
        <v>31.446152086927999</v>
      </c>
    </row>
    <row r="13" spans="1:12">
      <c r="A13">
        <f t="shared" si="5"/>
        <v>11</v>
      </c>
      <c r="B13">
        <v>0.56403999999999999</v>
      </c>
      <c r="C13">
        <v>7</v>
      </c>
      <c r="D13">
        <v>4</v>
      </c>
      <c r="E13">
        <f t="shared" si="0"/>
        <v>2300</v>
      </c>
      <c r="F13">
        <f t="shared" si="3"/>
        <v>394</v>
      </c>
      <c r="G13" s="1">
        <f t="shared" si="4"/>
        <v>10.5470469035533</v>
      </c>
      <c r="H13" s="1">
        <f t="shared" si="1"/>
        <v>19.744830565978759</v>
      </c>
      <c r="I13" s="1">
        <f t="shared" si="2"/>
        <v>33.759247643109767</v>
      </c>
      <c r="J13">
        <v>11.672263756345201</v>
      </c>
      <c r="K13">
        <v>20.8700474187706</v>
      </c>
      <c r="L13">
        <v>34.884464495901597</v>
      </c>
    </row>
    <row r="14" spans="1:12">
      <c r="A14">
        <f>A13+1</f>
        <v>12</v>
      </c>
      <c r="B14">
        <v>0.92359999999999998</v>
      </c>
      <c r="C14">
        <v>7</v>
      </c>
      <c r="D14">
        <v>4</v>
      </c>
      <c r="E14">
        <f t="shared" si="0"/>
        <v>2496</v>
      </c>
      <c r="F14">
        <f t="shared" si="3"/>
        <v>387</v>
      </c>
      <c r="G14" s="1">
        <f>-2*B14+2*E14/F14</f>
        <v>11.052024806201551</v>
      </c>
      <c r="H14" s="1">
        <f t="shared" si="1"/>
        <v>21.175415543639456</v>
      </c>
      <c r="I14" s="1">
        <f t="shared" si="2"/>
        <v>36.582329803106809</v>
      </c>
      <c r="J14">
        <v>12.8944516795866</v>
      </c>
      <c r="K14">
        <v>23.0178424170245</v>
      </c>
      <c r="L14">
        <v>38.424756676491803</v>
      </c>
    </row>
    <row r="16" spans="1:12">
      <c r="A16" s="10" t="s">
        <v>16</v>
      </c>
    </row>
    <row r="17" spans="1:9">
      <c r="A17" s="8" t="s">
        <v>0</v>
      </c>
      <c r="B17" s="4" t="s">
        <v>1</v>
      </c>
      <c r="C17" s="4" t="s">
        <v>6</v>
      </c>
      <c r="D17" s="4" t="s">
        <v>7</v>
      </c>
      <c r="E17" s="4" t="s">
        <v>8</v>
      </c>
      <c r="F17" s="4" t="s">
        <v>12</v>
      </c>
      <c r="G17" s="4" t="s">
        <v>13</v>
      </c>
      <c r="H17" s="4" t="s">
        <v>14</v>
      </c>
    </row>
    <row r="18" spans="1:9">
      <c r="A18" s="8">
        <v>1</v>
      </c>
      <c r="B18" s="4">
        <v>0.88597789161335005</v>
      </c>
      <c r="C18" s="4">
        <v>-0.30643854184738983</v>
      </c>
      <c r="D18" s="4">
        <v>0.88767361074101858</v>
      </c>
      <c r="E18" s="9">
        <v>2.7270975524563323</v>
      </c>
      <c r="F18" s="4">
        <v>1.4616983711568401</v>
      </c>
      <c r="G18" s="4">
        <v>2.6558105237452501</v>
      </c>
      <c r="H18" s="4">
        <v>4.4952344654605598</v>
      </c>
    </row>
    <row r="19" spans="1:9">
      <c r="A19" s="8">
        <v>2</v>
      </c>
      <c r="B19" s="4">
        <v>1.2599042688659701</v>
      </c>
      <c r="C19" s="4">
        <v>-0.17407549615644768</v>
      </c>
      <c r="D19" s="4">
        <v>1.7314269379937661</v>
      </c>
      <c r="E19" s="4">
        <v>4.6636275618726417</v>
      </c>
      <c r="F19" s="4">
        <v>2.3402192373353801</v>
      </c>
      <c r="G19" s="5">
        <v>4.2457216714855903</v>
      </c>
      <c r="H19" s="5">
        <v>7.1779222953644704</v>
      </c>
      <c r="I19" s="2"/>
    </row>
    <row r="20" spans="1:9">
      <c r="A20" s="8">
        <v>3</v>
      </c>
      <c r="B20" s="4">
        <v>2.3168968195602799</v>
      </c>
      <c r="C20" s="9">
        <v>-1.3804603057872264</v>
      </c>
      <c r="D20" s="9">
        <v>1.2541008058818832</v>
      </c>
      <c r="E20" s="4">
        <v>5.3039157621761408</v>
      </c>
      <c r="F20" s="4">
        <v>3.2430360141352899</v>
      </c>
      <c r="G20" s="6">
        <v>5.8775971258044004</v>
      </c>
      <c r="H20" s="5">
        <v>9.92741208209865</v>
      </c>
      <c r="I20" s="2"/>
    </row>
    <row r="21" spans="1:9">
      <c r="A21" s="8">
        <v>4</v>
      </c>
      <c r="B21" s="4">
        <v>1.0233290282377601</v>
      </c>
      <c r="C21" s="4">
        <v>2.1429581963461501</v>
      </c>
      <c r="D21" s="4">
        <v>5.5249592140961843</v>
      </c>
      <c r="E21" s="4">
        <v>10.718201416666433</v>
      </c>
      <c r="F21" s="4">
        <v>4.1849962572088604</v>
      </c>
      <c r="G21" s="4">
        <v>7.5669972749588901</v>
      </c>
      <c r="H21" s="4">
        <v>12.760239477529099</v>
      </c>
      <c r="I21" s="2"/>
    </row>
    <row r="22" spans="1:9">
      <c r="A22" s="8">
        <v>5</v>
      </c>
      <c r="B22" s="7">
        <v>3.2593625520832501</v>
      </c>
      <c r="C22" s="4">
        <v>-1.3627618014142069</v>
      </c>
      <c r="D22" s="4">
        <v>2.7858130563587826</v>
      </c>
      <c r="E22" s="4">
        <v>9.1493250828158743</v>
      </c>
      <c r="F22" s="4">
        <v>5.1410120983849401</v>
      </c>
      <c r="G22" s="4">
        <v>9.2895869561579296</v>
      </c>
      <c r="H22" s="4">
        <v>15.653098982615001</v>
      </c>
      <c r="I22" s="1"/>
    </row>
    <row r="23" spans="1:9">
      <c r="A23" s="8">
        <v>6</v>
      </c>
      <c r="B23" s="4">
        <v>1.40928091553936</v>
      </c>
      <c r="C23" s="4">
        <v>3.3352843227674343</v>
      </c>
      <c r="D23" s="4">
        <v>8.2703623956948036</v>
      </c>
      <c r="E23" s="4">
        <v>15.832074842545948</v>
      </c>
      <c r="F23" s="4">
        <v>6.1472760796478401</v>
      </c>
      <c r="G23" s="4">
        <v>11.082354152575199</v>
      </c>
      <c r="H23" s="4">
        <v>18.644066599426399</v>
      </c>
      <c r="I23" s="1"/>
    </row>
    <row r="24" spans="1:9">
      <c r="A24" s="8">
        <f>A23+1</f>
        <v>7</v>
      </c>
      <c r="B24" s="4">
        <v>0.63500198363597604</v>
      </c>
      <c r="C24" s="4">
        <v>5.9148301559507965</v>
      </c>
      <c r="D24" s="4">
        <v>11.657182111065712</v>
      </c>
      <c r="E24" s="4">
        <v>20.446176260402446</v>
      </c>
      <c r="F24" s="4">
        <v>7.1818246351486499</v>
      </c>
      <c r="G24" s="4">
        <v>12.924176590263601</v>
      </c>
      <c r="H24" s="4">
        <v>21.713170739600301</v>
      </c>
      <c r="I24" s="1"/>
    </row>
    <row r="25" spans="1:9">
      <c r="A25" s="8">
        <f t="shared" ref="A25:A28" si="6">A24+1</f>
        <v>8</v>
      </c>
      <c r="B25" s="4">
        <v>-0.53574571288397899</v>
      </c>
      <c r="C25" s="4">
        <v>9.3220938354065126</v>
      </c>
      <c r="D25" s="4">
        <v>15.89338087542748</v>
      </c>
      <c r="E25" s="4">
        <v>25.939956068261825</v>
      </c>
      <c r="F25" s="4">
        <v>8.2531843166885999</v>
      </c>
      <c r="G25" s="4">
        <v>14.8244713567096</v>
      </c>
      <c r="H25" s="4">
        <v>24.871046549543902</v>
      </c>
      <c r="I25" s="1"/>
    </row>
    <row r="26" spans="1:9">
      <c r="A26" s="8">
        <f t="shared" si="6"/>
        <v>9</v>
      </c>
      <c r="B26" s="4">
        <v>-0.93713000000000002</v>
      </c>
      <c r="C26" s="4">
        <v>11.227201176470588</v>
      </c>
      <c r="D26" s="4">
        <v>18.650027984309006</v>
      </c>
      <c r="E26" s="4">
        <v>29.985774139125343</v>
      </c>
      <c r="F26" s="4">
        <v>9.3575349509803907</v>
      </c>
      <c r="G26" s="4">
        <v>16.780361758818799</v>
      </c>
      <c r="H26" s="4">
        <v>28.116107913635101</v>
      </c>
      <c r="I26" s="1"/>
    </row>
    <row r="27" spans="1:9">
      <c r="A27" s="8">
        <f t="shared" si="6"/>
        <v>10</v>
      </c>
      <c r="B27" s="4">
        <v>0.69392809744648498</v>
      </c>
      <c r="C27" s="4">
        <v>9.1059093911419424</v>
      </c>
      <c r="D27" s="4">
        <v>17.403881115894439</v>
      </c>
      <c r="E27" s="4">
        <v>30.061756880052222</v>
      </c>
      <c r="F27" s="4">
        <v>10.490304598017699</v>
      </c>
      <c r="G27" s="4">
        <v>18.788276322770201</v>
      </c>
      <c r="H27" s="4">
        <v>31.446152086927999</v>
      </c>
      <c r="I27" s="1"/>
    </row>
    <row r="28" spans="1:9">
      <c r="A28" s="8">
        <f t="shared" si="6"/>
        <v>11</v>
      </c>
      <c r="B28" s="4">
        <v>0.56403999999999999</v>
      </c>
      <c r="C28" s="4">
        <v>10.5470469035533</v>
      </c>
      <c r="D28" s="4">
        <v>19.744830565978759</v>
      </c>
      <c r="E28" s="4">
        <v>33.759247643109767</v>
      </c>
      <c r="F28" s="4">
        <v>11.672263756345201</v>
      </c>
      <c r="G28" s="4">
        <v>20.8700474187706</v>
      </c>
      <c r="H28" s="4">
        <v>34.884464495901597</v>
      </c>
      <c r="I28" s="1"/>
    </row>
    <row r="29" spans="1:9">
      <c r="A29" s="8">
        <f>A28+1</f>
        <v>12</v>
      </c>
      <c r="B29" s="4">
        <v>0.92359999999999998</v>
      </c>
      <c r="C29" s="4">
        <v>11.052024806201551</v>
      </c>
      <c r="D29" s="4">
        <v>21.175415543639456</v>
      </c>
      <c r="E29" s="4">
        <v>36.582329803106809</v>
      </c>
      <c r="F29" s="4">
        <v>12.8944516795866</v>
      </c>
      <c r="G29" s="4">
        <v>23.0178424170245</v>
      </c>
      <c r="H29" s="4">
        <v>38.424756676491803</v>
      </c>
      <c r="I29" s="1"/>
    </row>
    <row r="30" spans="1:9">
      <c r="A30" s="8"/>
      <c r="B30" s="4"/>
      <c r="C30" s="4"/>
      <c r="D30" s="4"/>
      <c r="E30" s="4"/>
      <c r="F30" s="4"/>
      <c r="G30" s="4"/>
      <c r="H30" s="4"/>
      <c r="I3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workbookViewId="0">
      <selection activeCell="B18" sqref="B18:F23"/>
    </sheetView>
  </sheetViews>
  <sheetFormatPr baseColWidth="10" defaultColWidth="11.5" defaultRowHeight="15"/>
  <sheetData>
    <row r="1" spans="1:9">
      <c r="A1" t="s">
        <v>26</v>
      </c>
      <c r="B1" s="11"/>
      <c r="C1" s="12"/>
      <c r="D1" s="12"/>
      <c r="E1" s="12"/>
      <c r="F1" s="12"/>
      <c r="G1" s="12"/>
      <c r="H1" s="12"/>
      <c r="I1" s="12"/>
    </row>
    <row r="2" spans="1:9">
      <c r="B2" s="11"/>
      <c r="C2" s="13"/>
      <c r="D2" s="12"/>
      <c r="E2" s="12"/>
      <c r="F2" s="12"/>
      <c r="G2" s="14"/>
      <c r="H2" s="15"/>
      <c r="I2" s="14"/>
    </row>
    <row r="3" spans="1:9">
      <c r="B3" s="11"/>
      <c r="C3" s="12"/>
      <c r="D3" s="12"/>
      <c r="E3" s="12"/>
      <c r="F3" s="12"/>
      <c r="G3" s="12"/>
      <c r="I3" s="12"/>
    </row>
    <row r="4" spans="1:9">
      <c r="A4" s="12"/>
      <c r="B4" s="16" t="s">
        <v>22</v>
      </c>
      <c r="C4" t="s">
        <v>4</v>
      </c>
      <c r="D4" t="s">
        <v>6</v>
      </c>
      <c r="E4" t="s">
        <v>7</v>
      </c>
      <c r="F4" t="s">
        <v>8</v>
      </c>
    </row>
    <row r="5" spans="1:9">
      <c r="A5" t="s">
        <v>17</v>
      </c>
      <c r="B5" s="16">
        <v>0.88597789161335005</v>
      </c>
      <c r="C5">
        <v>340</v>
      </c>
      <c r="D5" s="1">
        <f>-2*B5+2*C5/$B$12</f>
        <v>-0.30643854184738983</v>
      </c>
      <c r="E5" s="1">
        <f t="shared" ref="E5:E10" si="0">-2*B5+2*C5*LN(LN($B$12))/$B$12</f>
        <v>0.88767361074101858</v>
      </c>
      <c r="F5" s="1">
        <f t="shared" ref="F5:F10" si="1">-2*B5+C5*LN($B$12)/$B$12</f>
        <v>2.7270975524563323</v>
      </c>
    </row>
    <row r="6" spans="1:9">
      <c r="A6" t="s">
        <v>21</v>
      </c>
      <c r="B6" s="16">
        <v>0.751354508634832</v>
      </c>
      <c r="C6">
        <v>338</v>
      </c>
      <c r="D6" s="1">
        <f t="shared" ref="D6:D10" si="2">-2*B6+2*C6/$B$12</f>
        <v>-4.5812465545526093E-2</v>
      </c>
      <c r="E6" s="1">
        <f t="shared" si="0"/>
        <v>1.1412754979100088</v>
      </c>
      <c r="F6" s="1">
        <f t="shared" si="1"/>
        <v>2.9698792987917031</v>
      </c>
    </row>
    <row r="7" spans="1:9">
      <c r="A7" t="s">
        <v>23</v>
      </c>
      <c r="B7" s="17">
        <v>0.62969400657040997</v>
      </c>
      <c r="C7">
        <v>304</v>
      </c>
      <c r="D7" s="1">
        <f t="shared" si="2"/>
        <v>5.0956814445386911E-2</v>
      </c>
      <c r="E7" s="1">
        <f t="shared" si="0"/>
        <v>1.1186335626420814</v>
      </c>
      <c r="F7" s="1">
        <f t="shared" si="1"/>
        <v>2.7632949693522435</v>
      </c>
    </row>
    <row r="8" spans="1:9">
      <c r="A8" t="s">
        <v>20</v>
      </c>
      <c r="B8" s="16">
        <v>0.113448482581676</v>
      </c>
      <c r="C8">
        <v>170</v>
      </c>
      <c r="D8" s="1">
        <f t="shared" si="2"/>
        <v>0.50586165552630313</v>
      </c>
      <c r="E8" s="1">
        <f t="shared" si="0"/>
        <v>1.1029177318205075</v>
      </c>
      <c r="F8" s="1">
        <f t="shared" si="1"/>
        <v>2.0226297026781643</v>
      </c>
    </row>
    <row r="9" spans="1:9">
      <c r="A9" t="s">
        <v>19</v>
      </c>
      <c r="B9" s="16">
        <v>-18.695153928996799</v>
      </c>
      <c r="C9">
        <f>28+49*4+2</f>
        <v>226</v>
      </c>
      <c r="D9" s="1">
        <f t="shared" si="2"/>
        <v>38.364445789028082</v>
      </c>
      <c r="E9" s="1">
        <f t="shared" si="0"/>
        <v>39.158179161042732</v>
      </c>
      <c r="F9" s="1">
        <f t="shared" si="1"/>
        <v>40.380855075241733</v>
      </c>
    </row>
    <row r="10" spans="1:9">
      <c r="A10" t="s">
        <v>18</v>
      </c>
      <c r="B10" s="16">
        <v>-19.4022537764248</v>
      </c>
      <c r="C10">
        <v>56</v>
      </c>
      <c r="D10" s="1">
        <f t="shared" si="2"/>
        <v>39.045886863194426</v>
      </c>
      <c r="E10" s="1">
        <f t="shared" si="0"/>
        <v>39.242564158914874</v>
      </c>
      <c r="F10" s="1">
        <f t="shared" si="1"/>
        <v>39.54552810225622</v>
      </c>
    </row>
    <row r="11" spans="1:9">
      <c r="B11" s="16"/>
    </row>
    <row r="12" spans="1:9">
      <c r="A12" t="s">
        <v>24</v>
      </c>
      <c r="B12" s="16">
        <v>464</v>
      </c>
    </row>
    <row r="13" spans="1:9">
      <c r="B13" s="16"/>
    </row>
    <row r="14" spans="1:9">
      <c r="B14" t="s">
        <v>25</v>
      </c>
    </row>
    <row r="15" spans="1:9">
      <c r="B15" s="11"/>
      <c r="C15" s="12"/>
      <c r="D15" s="12"/>
      <c r="E15" s="12"/>
      <c r="F15" s="12"/>
      <c r="G15" s="12"/>
      <c r="H15" s="12"/>
      <c r="I15" s="12"/>
    </row>
    <row r="16" spans="1:9">
      <c r="B16" s="11"/>
      <c r="C16" s="12"/>
      <c r="D16" s="12"/>
      <c r="E16" s="12"/>
      <c r="F16" s="12"/>
      <c r="G16" s="12"/>
      <c r="I16" s="12"/>
    </row>
    <row r="17" spans="1:9">
      <c r="B17" s="18" t="s">
        <v>22</v>
      </c>
      <c r="C17" s="19" t="s">
        <v>4</v>
      </c>
      <c r="D17" s="19" t="s">
        <v>6</v>
      </c>
      <c r="E17" s="8" t="s">
        <v>7</v>
      </c>
      <c r="F17" s="19" t="s">
        <v>8</v>
      </c>
      <c r="G17" s="20"/>
    </row>
    <row r="18" spans="1:9">
      <c r="A18" t="s">
        <v>17</v>
      </c>
      <c r="B18" s="21">
        <v>0.88597789161335005</v>
      </c>
      <c r="C18" s="22">
        <v>340</v>
      </c>
      <c r="D18" s="23">
        <v>-0.30643854184738983</v>
      </c>
      <c r="E18" s="24">
        <v>0.88767361074101858</v>
      </c>
      <c r="F18" s="23">
        <v>2.7270975524563323</v>
      </c>
      <c r="G18" s="20"/>
    </row>
    <row r="19" spans="1:9">
      <c r="A19" t="s">
        <v>21</v>
      </c>
      <c r="B19" s="21">
        <v>0.751354508634832</v>
      </c>
      <c r="C19" s="22">
        <v>338</v>
      </c>
      <c r="D19" s="23">
        <v>-4.5812465545526093E-2</v>
      </c>
      <c r="E19" s="24">
        <v>1.1412754979100088</v>
      </c>
      <c r="F19" s="23">
        <v>2.9698792987917031</v>
      </c>
      <c r="G19" s="20"/>
    </row>
    <row r="20" spans="1:9">
      <c r="A20" t="s">
        <v>23</v>
      </c>
      <c r="B20" s="21">
        <v>0.62969400657040997</v>
      </c>
      <c r="C20" s="22">
        <v>304</v>
      </c>
      <c r="D20" s="23">
        <v>5.0956814445386911E-2</v>
      </c>
      <c r="E20" s="24">
        <v>1.1186335626420814</v>
      </c>
      <c r="F20" s="23">
        <v>2.7632949693522435</v>
      </c>
      <c r="G20" s="20"/>
      <c r="I20" s="16"/>
    </row>
    <row r="21" spans="1:9">
      <c r="A21" t="s">
        <v>20</v>
      </c>
      <c r="B21" s="21">
        <v>0.113448482581676</v>
      </c>
      <c r="C21" s="22">
        <v>170</v>
      </c>
      <c r="D21" s="23">
        <v>0.50586165552630313</v>
      </c>
      <c r="E21" s="24">
        <v>1.1029177318205075</v>
      </c>
      <c r="F21" s="23">
        <v>2.0226297026781643</v>
      </c>
      <c r="G21" s="20"/>
      <c r="I21" s="16"/>
    </row>
    <row r="22" spans="1:9">
      <c r="A22" t="s">
        <v>19</v>
      </c>
      <c r="B22" s="21">
        <v>-18.695153928996799</v>
      </c>
      <c r="C22" s="22">
        <v>226</v>
      </c>
      <c r="D22" s="23">
        <v>38.364445789028082</v>
      </c>
      <c r="E22" s="24">
        <v>39.158179161042732</v>
      </c>
      <c r="F22" s="23">
        <v>40.380855075241733</v>
      </c>
      <c r="G22" s="20"/>
      <c r="I22" s="16"/>
    </row>
    <row r="23" spans="1:9">
      <c r="A23" t="s">
        <v>18</v>
      </c>
      <c r="B23" s="21">
        <v>-19.4022537764248</v>
      </c>
      <c r="C23" s="22">
        <v>56</v>
      </c>
      <c r="D23" s="23">
        <v>39.045886863194426</v>
      </c>
      <c r="E23" s="24">
        <v>39.242564158914874</v>
      </c>
      <c r="F23" s="23">
        <v>39.54552810225622</v>
      </c>
      <c r="G23" s="20"/>
      <c r="I23" s="16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83"/>
  <sheetViews>
    <sheetView topLeftCell="A321" workbookViewId="0">
      <selection activeCell="B342" sqref="B342:B472"/>
    </sheetView>
  </sheetViews>
  <sheetFormatPr baseColWidth="10" defaultColWidth="10.83203125" defaultRowHeight="15"/>
  <cols>
    <col min="1" max="16384" width="10.83203125" style="12"/>
  </cols>
  <sheetData>
    <row r="1" spans="1:9">
      <c r="A1" s="12" t="s">
        <v>28</v>
      </c>
      <c r="B1" s="12" t="s">
        <v>27</v>
      </c>
      <c r="C1" s="12" t="s">
        <v>29</v>
      </c>
      <c r="D1" s="12" t="s">
        <v>30</v>
      </c>
      <c r="E1" s="12" t="s">
        <v>31</v>
      </c>
      <c r="F1" s="12" t="s">
        <v>32</v>
      </c>
      <c r="G1" s="12" t="s">
        <v>33</v>
      </c>
      <c r="H1" s="12" t="s">
        <v>34</v>
      </c>
      <c r="I1" s="12" t="s">
        <v>35</v>
      </c>
    </row>
    <row r="2" spans="1:9">
      <c r="A2" s="12">
        <v>1</v>
      </c>
      <c r="B2" s="32">
        <v>29068</v>
      </c>
      <c r="C2" s="12">
        <v>1.1100000000000001</v>
      </c>
      <c r="D2" s="12">
        <v>9.2706599999999995</v>
      </c>
      <c r="E2" s="12">
        <v>1.41123</v>
      </c>
      <c r="F2" s="12">
        <v>-0.22666666666667001</v>
      </c>
      <c r="G2" s="12">
        <v>4.2075127562146797</v>
      </c>
      <c r="H2" s="12">
        <v>1.5822284937373801</v>
      </c>
      <c r="I2" s="12">
        <v>10.94</v>
      </c>
    </row>
    <row r="3" spans="1:9">
      <c r="A3" s="12">
        <f>A2+1</f>
        <v>2</v>
      </c>
      <c r="B3" s="32">
        <v>29099</v>
      </c>
      <c r="C3" s="12">
        <v>1.1000000000000001</v>
      </c>
      <c r="D3" s="12">
        <v>9.61083</v>
      </c>
      <c r="E3" s="12">
        <v>1.2634300000000001</v>
      </c>
      <c r="F3" s="12">
        <v>-0.32333333333332998</v>
      </c>
      <c r="G3" s="12">
        <v>4.2087747252699899</v>
      </c>
      <c r="H3" s="12">
        <v>1.5568681055646401</v>
      </c>
      <c r="I3" s="12">
        <v>11.43</v>
      </c>
    </row>
    <row r="4" spans="1:9">
      <c r="A4" s="12">
        <f t="shared" ref="A4:A67" si="0">A3+1</f>
        <v>3</v>
      </c>
      <c r="B4" s="32">
        <v>29129</v>
      </c>
      <c r="C4" s="12">
        <v>0.68</v>
      </c>
      <c r="D4" s="12">
        <v>9.6325199999999995</v>
      </c>
      <c r="E4" s="12">
        <v>1.0153099999999999</v>
      </c>
      <c r="F4" s="12">
        <v>-0.22</v>
      </c>
      <c r="G4" s="12">
        <v>4.2019058821542599</v>
      </c>
      <c r="H4" s="12">
        <v>1.5052408638696999</v>
      </c>
      <c r="I4" s="12">
        <v>13.77</v>
      </c>
    </row>
    <row r="5" spans="1:9">
      <c r="A5" s="12">
        <f t="shared" si="0"/>
        <v>4</v>
      </c>
      <c r="B5" s="32">
        <v>29160</v>
      </c>
      <c r="C5" s="12">
        <v>1.61</v>
      </c>
      <c r="D5" s="12">
        <v>9.7687399999999993</v>
      </c>
      <c r="E5" s="12">
        <v>0.16667000000000001</v>
      </c>
      <c r="F5" s="12">
        <v>-0.31999999999999901</v>
      </c>
      <c r="G5" s="12">
        <v>4.2332312972406596</v>
      </c>
      <c r="H5" s="12">
        <v>1.5885679435098199</v>
      </c>
      <c r="I5" s="12">
        <v>13.18</v>
      </c>
    </row>
    <row r="6" spans="1:9">
      <c r="A6" s="12">
        <f t="shared" si="0"/>
        <v>5</v>
      </c>
      <c r="B6" s="32">
        <v>29190</v>
      </c>
      <c r="C6" s="12">
        <v>1.73</v>
      </c>
      <c r="D6" s="12">
        <v>10.17689</v>
      </c>
      <c r="E6" s="12">
        <v>-0.23919000000000001</v>
      </c>
      <c r="F6" s="12">
        <v>-0.22</v>
      </c>
      <c r="G6" s="12">
        <v>4.07738023911892</v>
      </c>
      <c r="H6" s="12">
        <v>1.6282279651624401</v>
      </c>
      <c r="I6" s="12">
        <v>13.78</v>
      </c>
    </row>
    <row r="7" spans="1:9">
      <c r="A7" s="12">
        <f t="shared" si="0"/>
        <v>6</v>
      </c>
      <c r="B7" s="32">
        <v>29221</v>
      </c>
      <c r="C7" s="12">
        <v>1.29</v>
      </c>
      <c r="D7" s="12">
        <v>10.497439999999999</v>
      </c>
      <c r="E7" s="12">
        <v>0.86456999999999995</v>
      </c>
      <c r="F7" s="12">
        <v>8.0000000000000099E-2</v>
      </c>
      <c r="G7" s="12">
        <v>4.0316978524231804</v>
      </c>
      <c r="H7" s="12">
        <v>1.4421246794621301</v>
      </c>
      <c r="I7" s="12">
        <v>13.82</v>
      </c>
    </row>
    <row r="8" spans="1:9">
      <c r="A8" s="12">
        <f t="shared" si="0"/>
        <v>7</v>
      </c>
      <c r="B8" s="32">
        <v>29252</v>
      </c>
      <c r="C8" s="12">
        <v>0.85</v>
      </c>
      <c r="D8" s="12">
        <v>11.10209</v>
      </c>
      <c r="E8" s="12">
        <v>0.32774999999999999</v>
      </c>
      <c r="F8" s="12">
        <v>8.3333333333329498E-2</v>
      </c>
      <c r="G8" s="12">
        <v>4.0217446839192297</v>
      </c>
      <c r="H8" s="12">
        <v>1.52835680782559</v>
      </c>
      <c r="I8" s="12">
        <v>14.13</v>
      </c>
    </row>
    <row r="9" spans="1:9">
      <c r="A9" s="12">
        <f t="shared" si="0"/>
        <v>8</v>
      </c>
      <c r="B9" s="32">
        <v>29281</v>
      </c>
      <c r="C9" s="12">
        <v>1.81</v>
      </c>
      <c r="D9" s="12">
        <v>11.593680000000001</v>
      </c>
      <c r="E9" s="12">
        <v>-0.31552999999999998</v>
      </c>
      <c r="F9" s="12">
        <v>8.6666666666669598E-2</v>
      </c>
      <c r="G9" s="12">
        <v>4.2159706679407503</v>
      </c>
      <c r="H9" s="12">
        <v>1.5055555780837699</v>
      </c>
      <c r="I9" s="12">
        <v>17.190000000000001</v>
      </c>
    </row>
    <row r="10" spans="1:9">
      <c r="A10" s="12">
        <f t="shared" si="0"/>
        <v>9</v>
      </c>
      <c r="B10" s="32">
        <v>29312</v>
      </c>
      <c r="C10" s="12">
        <v>3.43</v>
      </c>
      <c r="D10" s="12">
        <v>11.020720000000001</v>
      </c>
      <c r="E10" s="12">
        <v>-1.24247</v>
      </c>
      <c r="F10" s="12">
        <v>0.69</v>
      </c>
      <c r="G10" s="12">
        <v>4.2477671740989296</v>
      </c>
      <c r="H10" s="12">
        <v>1.5847844675964999</v>
      </c>
      <c r="I10" s="12">
        <v>17.61</v>
      </c>
    </row>
    <row r="11" spans="1:9">
      <c r="A11" s="12">
        <f t="shared" si="0"/>
        <v>10</v>
      </c>
      <c r="B11" s="32">
        <v>29342</v>
      </c>
      <c r="C11" s="12">
        <v>2.92</v>
      </c>
      <c r="D11" s="12">
        <v>10.73634</v>
      </c>
      <c r="E11" s="12">
        <v>-4.4075499999999996</v>
      </c>
      <c r="F11" s="12">
        <v>1.2933333333333299</v>
      </c>
      <c r="G11" s="12">
        <v>4.30235421367437</v>
      </c>
      <c r="H11" s="12">
        <v>1.6679787111561999</v>
      </c>
      <c r="I11" s="12">
        <v>10.98</v>
      </c>
    </row>
    <row r="12" spans="1:9">
      <c r="A12" s="12">
        <f t="shared" si="0"/>
        <v>11</v>
      </c>
      <c r="B12" s="32">
        <v>29373</v>
      </c>
      <c r="C12" s="12">
        <v>2.62</v>
      </c>
      <c r="D12" s="12">
        <v>10.524470000000001</v>
      </c>
      <c r="E12" s="12">
        <v>-5.5936500000000002</v>
      </c>
      <c r="F12" s="12">
        <v>1.3966666666666701</v>
      </c>
      <c r="G12" s="12">
        <v>4.2245542410988604</v>
      </c>
      <c r="H12" s="12">
        <v>1.4170328300305599</v>
      </c>
      <c r="I12" s="12">
        <v>9.4700000000000006</v>
      </c>
    </row>
    <row r="13" spans="1:9">
      <c r="A13" s="12">
        <f t="shared" si="0"/>
        <v>12</v>
      </c>
      <c r="B13" s="32">
        <v>29403</v>
      </c>
      <c r="C13" s="12">
        <v>1.89</v>
      </c>
      <c r="D13" s="12">
        <v>10.53843</v>
      </c>
      <c r="E13" s="12">
        <v>-6.2007899999999996</v>
      </c>
      <c r="F13" s="12">
        <v>1.6</v>
      </c>
      <c r="G13" s="12">
        <v>4.18616179406634</v>
      </c>
      <c r="H13" s="12">
        <v>1.4710397366271699</v>
      </c>
      <c r="I13" s="12">
        <v>9.0299999999999994</v>
      </c>
    </row>
    <row r="14" spans="1:9">
      <c r="A14" s="12">
        <f t="shared" si="0"/>
        <v>13</v>
      </c>
      <c r="B14" s="32">
        <v>29434</v>
      </c>
      <c r="C14" s="12">
        <v>1.6</v>
      </c>
      <c r="D14" s="12">
        <v>10.61246</v>
      </c>
      <c r="E14" s="12">
        <v>-5.2307600000000001</v>
      </c>
      <c r="F14" s="12">
        <v>1.5</v>
      </c>
      <c r="G14" s="12">
        <v>4.0934535667721903</v>
      </c>
      <c r="H14" s="12">
        <v>1.4512808668782</v>
      </c>
      <c r="I14" s="12">
        <v>9.61</v>
      </c>
    </row>
    <row r="15" spans="1:9">
      <c r="A15" s="12">
        <f t="shared" si="0"/>
        <v>14</v>
      </c>
      <c r="B15" s="32">
        <v>29465</v>
      </c>
      <c r="C15" s="12">
        <v>1.84</v>
      </c>
      <c r="D15" s="12">
        <v>10.65926</v>
      </c>
      <c r="E15" s="12">
        <v>-3.80193</v>
      </c>
      <c r="F15" s="12">
        <v>1.3</v>
      </c>
      <c r="G15" s="12">
        <v>4.1023508436101102</v>
      </c>
      <c r="H15" s="12">
        <v>1.4790321760270699</v>
      </c>
      <c r="I15" s="12">
        <v>10.87</v>
      </c>
    </row>
    <row r="16" spans="1:9">
      <c r="A16" s="12">
        <f t="shared" si="0"/>
        <v>15</v>
      </c>
      <c r="B16" s="32">
        <v>29495</v>
      </c>
      <c r="C16" s="12">
        <v>1.77</v>
      </c>
      <c r="D16" s="12">
        <v>10.64636</v>
      </c>
      <c r="E16" s="12">
        <v>-3.11449</v>
      </c>
      <c r="F16" s="12">
        <v>1.3</v>
      </c>
      <c r="G16" s="12">
        <v>4.0366002055897798</v>
      </c>
      <c r="H16" s="12">
        <v>1.4674313704277</v>
      </c>
      <c r="I16" s="12">
        <v>12.81</v>
      </c>
    </row>
    <row r="17" spans="1:9">
      <c r="A17" s="12">
        <f t="shared" si="0"/>
        <v>16</v>
      </c>
      <c r="B17" s="32">
        <v>29526</v>
      </c>
      <c r="C17" s="12">
        <v>1.92</v>
      </c>
      <c r="D17" s="12">
        <v>10.777850000000001</v>
      </c>
      <c r="E17" s="12">
        <v>-1.34521</v>
      </c>
      <c r="F17" s="12">
        <v>1.3033333333333299</v>
      </c>
      <c r="G17" s="12">
        <v>3.9304059670248002</v>
      </c>
      <c r="H17" s="12">
        <v>1.53820866115761</v>
      </c>
      <c r="I17" s="12">
        <v>15.85</v>
      </c>
    </row>
    <row r="18" spans="1:9">
      <c r="A18" s="12">
        <f t="shared" si="0"/>
        <v>17</v>
      </c>
      <c r="B18" s="32">
        <v>29556</v>
      </c>
      <c r="C18" s="12">
        <v>2.71</v>
      </c>
      <c r="D18" s="12">
        <v>10.567080000000001</v>
      </c>
      <c r="E18" s="12">
        <v>-0.92674999999999996</v>
      </c>
      <c r="F18" s="12">
        <v>1.0066666666666699</v>
      </c>
      <c r="G18" s="12">
        <v>3.8758739605905101</v>
      </c>
      <c r="H18" s="12">
        <v>1.5999403939952599</v>
      </c>
      <c r="I18" s="12">
        <v>18.899999999999999</v>
      </c>
    </row>
    <row r="19" spans="1:9">
      <c r="A19" s="12">
        <f t="shared" si="0"/>
        <v>18</v>
      </c>
      <c r="B19" s="32">
        <v>29587</v>
      </c>
      <c r="C19" s="12">
        <v>2.35</v>
      </c>
      <c r="D19" s="12">
        <v>10.47284</v>
      </c>
      <c r="E19" s="12">
        <v>-1.93133</v>
      </c>
      <c r="F19" s="12">
        <v>1.31</v>
      </c>
      <c r="G19" s="12">
        <v>3.6853523743312699</v>
      </c>
      <c r="H19" s="12">
        <v>1.3747492963012</v>
      </c>
      <c r="I19" s="12">
        <v>19.079999999999998</v>
      </c>
    </row>
    <row r="20" spans="1:9">
      <c r="A20" s="12">
        <f t="shared" si="0"/>
        <v>19</v>
      </c>
      <c r="B20" s="32">
        <v>29618</v>
      </c>
      <c r="C20" s="12">
        <v>1.94</v>
      </c>
      <c r="D20" s="12">
        <v>10.39321</v>
      </c>
      <c r="E20" s="12">
        <v>-2.4033799999999998</v>
      </c>
      <c r="F20" s="12">
        <v>1.21333333333333</v>
      </c>
      <c r="G20" s="12">
        <v>3.7176504291174202</v>
      </c>
      <c r="H20" s="12">
        <v>1.5034836037702499</v>
      </c>
      <c r="I20" s="12">
        <v>15.93</v>
      </c>
    </row>
    <row r="21" spans="1:9">
      <c r="A21" s="12">
        <f t="shared" si="0"/>
        <v>20</v>
      </c>
      <c r="B21" s="32">
        <v>29646</v>
      </c>
      <c r="C21" s="12">
        <v>2.21</v>
      </c>
      <c r="D21" s="12">
        <v>9.8143600000000006</v>
      </c>
      <c r="E21" s="12">
        <v>-1.5517099999999999</v>
      </c>
      <c r="F21" s="12">
        <v>1.2166666666666699</v>
      </c>
      <c r="G21" s="12">
        <v>3.7634970743771698</v>
      </c>
      <c r="H21" s="12">
        <v>1.49595683052765</v>
      </c>
      <c r="I21" s="12">
        <v>14.7</v>
      </c>
    </row>
    <row r="22" spans="1:9">
      <c r="A22" s="12">
        <f t="shared" si="0"/>
        <v>21</v>
      </c>
      <c r="B22" s="32">
        <v>29677</v>
      </c>
      <c r="C22" s="12">
        <v>1.45</v>
      </c>
      <c r="D22" s="12">
        <v>9.7212599999999991</v>
      </c>
      <c r="E22" s="12">
        <v>5.552E-2</v>
      </c>
      <c r="F22" s="12">
        <v>1.02</v>
      </c>
      <c r="G22" s="12">
        <v>3.7955979575858798</v>
      </c>
      <c r="H22" s="12">
        <v>1.84077188784177</v>
      </c>
      <c r="I22" s="12">
        <v>15.72</v>
      </c>
    </row>
    <row r="23" spans="1:9">
      <c r="A23" s="12">
        <f t="shared" si="0"/>
        <v>22</v>
      </c>
      <c r="B23" s="32">
        <v>29707</v>
      </c>
      <c r="C23" s="12">
        <v>2.4500000000000002</v>
      </c>
      <c r="D23" s="12">
        <v>9.3637899999999998</v>
      </c>
      <c r="E23" s="12">
        <v>3.1602399999999999</v>
      </c>
      <c r="F23" s="12">
        <v>1.3233333333333299</v>
      </c>
      <c r="G23" s="12">
        <v>3.6677549922681498</v>
      </c>
      <c r="H23" s="12">
        <v>1.4667201770809399</v>
      </c>
      <c r="I23" s="12">
        <v>18.52</v>
      </c>
    </row>
    <row r="24" spans="1:9">
      <c r="A24" s="12">
        <f t="shared" si="0"/>
        <v>23</v>
      </c>
      <c r="B24" s="32">
        <v>29738</v>
      </c>
      <c r="C24" s="12">
        <v>1.94</v>
      </c>
      <c r="D24" s="12">
        <v>9.1097699999999993</v>
      </c>
      <c r="E24" s="12">
        <v>4.9543499999999998</v>
      </c>
      <c r="F24" s="12">
        <v>1.32666666666667</v>
      </c>
      <c r="G24" s="12">
        <v>3.6977410610558898</v>
      </c>
      <c r="H24" s="12">
        <v>1.4439654059636</v>
      </c>
      <c r="I24" s="12">
        <v>19.100000000000001</v>
      </c>
    </row>
    <row r="25" spans="1:9">
      <c r="A25" s="12">
        <f t="shared" si="0"/>
        <v>24</v>
      </c>
      <c r="B25" s="32">
        <v>29768</v>
      </c>
      <c r="C25" s="12">
        <v>1.5</v>
      </c>
      <c r="D25" s="12">
        <v>8.9233399999999996</v>
      </c>
      <c r="E25" s="12">
        <v>6.46854</v>
      </c>
      <c r="F25" s="12">
        <v>1.03</v>
      </c>
      <c r="G25" s="12">
        <v>3.7070682194645199</v>
      </c>
      <c r="H25" s="12">
        <v>1.4405897793939699</v>
      </c>
      <c r="I25" s="12">
        <v>19.04</v>
      </c>
    </row>
    <row r="26" spans="1:9">
      <c r="A26" s="12">
        <f t="shared" si="0"/>
        <v>25</v>
      </c>
      <c r="B26" s="32">
        <v>29799</v>
      </c>
      <c r="C26" s="12">
        <v>0.93</v>
      </c>
      <c r="D26" s="12">
        <v>8.6982599999999994</v>
      </c>
      <c r="E26" s="12">
        <v>6.0743099999999997</v>
      </c>
      <c r="F26" s="12">
        <v>1.2333333333333301</v>
      </c>
      <c r="G26" s="12">
        <v>3.75929041680729</v>
      </c>
      <c r="H26" s="12">
        <v>1.29006871633608</v>
      </c>
      <c r="I26" s="12">
        <v>17.82</v>
      </c>
    </row>
    <row r="27" spans="1:9">
      <c r="A27" s="12">
        <f t="shared" si="0"/>
        <v>26</v>
      </c>
      <c r="B27" s="32">
        <v>29830</v>
      </c>
      <c r="C27" s="12">
        <v>1.08</v>
      </c>
      <c r="D27" s="12">
        <v>8.3543599999999998</v>
      </c>
      <c r="E27" s="12">
        <v>3.77156</v>
      </c>
      <c r="F27" s="12">
        <v>1.4366666666666701</v>
      </c>
      <c r="G27" s="12">
        <v>3.7974006960730402</v>
      </c>
      <c r="H27" s="12">
        <v>1.37864612418037</v>
      </c>
      <c r="I27" s="12">
        <v>15.87</v>
      </c>
    </row>
    <row r="28" spans="1:9">
      <c r="A28" s="12">
        <f t="shared" si="0"/>
        <v>27</v>
      </c>
      <c r="B28" s="32">
        <v>29860</v>
      </c>
      <c r="C28" s="12">
        <v>2.48</v>
      </c>
      <c r="D28" s="12">
        <v>7.9785599999999999</v>
      </c>
      <c r="E28" s="12">
        <v>1.7739400000000001</v>
      </c>
      <c r="F28" s="12">
        <v>1.74</v>
      </c>
      <c r="G28" s="12">
        <v>3.70319231362422</v>
      </c>
      <c r="H28" s="12">
        <v>1.3670676032623601</v>
      </c>
      <c r="I28" s="12">
        <v>15.08</v>
      </c>
    </row>
    <row r="29" spans="1:9">
      <c r="A29" s="12">
        <f t="shared" si="0"/>
        <v>28</v>
      </c>
      <c r="B29" s="32">
        <v>29891</v>
      </c>
      <c r="C29" s="12">
        <v>3.26</v>
      </c>
      <c r="D29" s="12">
        <v>7.68222</v>
      </c>
      <c r="E29" s="12">
        <v>-1.09751</v>
      </c>
      <c r="F29" s="12">
        <v>2.14333333333333</v>
      </c>
      <c r="G29" s="12">
        <v>3.8576595338441502</v>
      </c>
      <c r="H29" s="12">
        <v>1.36891875487625</v>
      </c>
      <c r="I29" s="12">
        <v>13.31</v>
      </c>
    </row>
    <row r="30" spans="1:9">
      <c r="A30" s="12">
        <f t="shared" si="0"/>
        <v>29</v>
      </c>
      <c r="B30" s="32">
        <v>29921</v>
      </c>
      <c r="C30" s="12">
        <v>2.57</v>
      </c>
      <c r="D30" s="12">
        <v>7.3185500000000001</v>
      </c>
      <c r="E30" s="12">
        <v>-2.7287599999999999</v>
      </c>
      <c r="F30" s="12">
        <v>2.3466666666666698</v>
      </c>
      <c r="G30" s="12">
        <v>3.9063334548053801</v>
      </c>
      <c r="H30" s="12">
        <v>1.5331725507359399</v>
      </c>
      <c r="I30" s="12">
        <v>12.37</v>
      </c>
    </row>
    <row r="31" spans="1:9">
      <c r="A31" s="12">
        <f t="shared" si="0"/>
        <v>30</v>
      </c>
      <c r="B31" s="32">
        <v>29952</v>
      </c>
      <c r="C31" s="12">
        <v>2.96</v>
      </c>
      <c r="D31" s="12">
        <v>6.9284999999999997</v>
      </c>
      <c r="E31" s="12">
        <v>-4.11883</v>
      </c>
      <c r="F31" s="12">
        <v>2.4500000000000002</v>
      </c>
      <c r="G31" s="12">
        <v>3.8646710046904702</v>
      </c>
      <c r="H31" s="12">
        <v>1.4857823132991399</v>
      </c>
      <c r="I31" s="12">
        <v>13.22</v>
      </c>
    </row>
    <row r="32" spans="1:9">
      <c r="A32" s="12">
        <f t="shared" si="0"/>
        <v>31</v>
      </c>
      <c r="B32" s="32">
        <v>29983</v>
      </c>
      <c r="C32" s="12">
        <v>3.15</v>
      </c>
      <c r="D32" s="12">
        <v>6.1745599999999996</v>
      </c>
      <c r="E32" s="12">
        <v>-1.7661199999999999</v>
      </c>
      <c r="F32" s="12">
        <v>2.7533333333333299</v>
      </c>
      <c r="G32" s="12">
        <v>3.83327854570422</v>
      </c>
      <c r="H32" s="12">
        <v>1.2935683101875901</v>
      </c>
      <c r="I32" s="12">
        <v>14.78</v>
      </c>
    </row>
    <row r="33" spans="1:9">
      <c r="A33" s="12">
        <f t="shared" si="0"/>
        <v>32</v>
      </c>
      <c r="B33" s="32">
        <v>30011</v>
      </c>
      <c r="C33" s="12">
        <v>2.64</v>
      </c>
      <c r="D33" s="12">
        <v>5.7126700000000001</v>
      </c>
      <c r="E33" s="12">
        <v>-3.02928</v>
      </c>
      <c r="F33" s="12">
        <v>2.85666666666667</v>
      </c>
      <c r="G33" s="12">
        <v>3.7428737425094898</v>
      </c>
      <c r="H33" s="12">
        <v>1.38839388761357</v>
      </c>
      <c r="I33" s="12">
        <v>14.68</v>
      </c>
    </row>
    <row r="34" spans="1:9">
      <c r="A34" s="12">
        <f t="shared" si="0"/>
        <v>33</v>
      </c>
      <c r="B34" s="32">
        <v>30042</v>
      </c>
      <c r="C34" s="12">
        <v>2.91</v>
      </c>
      <c r="D34" s="12">
        <v>5.3064999999999998</v>
      </c>
      <c r="E34" s="12">
        <v>-3.45824</v>
      </c>
      <c r="F34" s="12">
        <v>3.16</v>
      </c>
      <c r="G34" s="12">
        <v>3.8465509314003801</v>
      </c>
      <c r="H34" s="12">
        <v>1.5745330392932499</v>
      </c>
      <c r="I34" s="12">
        <v>14.94</v>
      </c>
    </row>
    <row r="35" spans="1:9">
      <c r="A35" s="12">
        <f t="shared" si="0"/>
        <v>34</v>
      </c>
      <c r="B35" s="32">
        <v>30072</v>
      </c>
      <c r="C35" s="12">
        <v>2.93</v>
      </c>
      <c r="D35" s="12">
        <v>5.45573</v>
      </c>
      <c r="E35" s="12">
        <v>-4.6439300000000001</v>
      </c>
      <c r="F35" s="12">
        <v>3.2633333333333301</v>
      </c>
      <c r="G35" s="12">
        <v>3.8512936745645598</v>
      </c>
      <c r="H35" s="12">
        <v>1.23134321662058</v>
      </c>
      <c r="I35" s="12">
        <v>14.45</v>
      </c>
    </row>
    <row r="36" spans="1:9">
      <c r="A36" s="12">
        <f t="shared" si="0"/>
        <v>35</v>
      </c>
      <c r="B36" s="32">
        <v>30103</v>
      </c>
      <c r="C36" s="12">
        <v>2.48</v>
      </c>
      <c r="D36" s="12">
        <v>5.8010200000000003</v>
      </c>
      <c r="E36" s="12">
        <v>-5.4104700000000001</v>
      </c>
      <c r="F36" s="12">
        <v>3.4666666666666699</v>
      </c>
      <c r="G36" s="12">
        <v>3.7856883958613001</v>
      </c>
      <c r="H36" s="12">
        <v>1.32458108684922</v>
      </c>
      <c r="I36" s="12">
        <v>14.15</v>
      </c>
    </row>
    <row r="37" spans="1:9">
      <c r="A37" s="12">
        <f t="shared" si="0"/>
        <v>36</v>
      </c>
      <c r="B37" s="32">
        <v>30133</v>
      </c>
      <c r="C37" s="12">
        <v>3.12</v>
      </c>
      <c r="D37" s="12">
        <v>5.78843</v>
      </c>
      <c r="E37" s="12">
        <v>-6.3181500000000002</v>
      </c>
      <c r="F37" s="12">
        <v>3.67</v>
      </c>
      <c r="G37" s="12">
        <v>3.9489389309757099</v>
      </c>
      <c r="H37" s="12">
        <v>1.27679407971073</v>
      </c>
      <c r="I37" s="12">
        <v>12.59</v>
      </c>
    </row>
    <row r="38" spans="1:9">
      <c r="A38" s="12">
        <f t="shared" si="0"/>
        <v>37</v>
      </c>
      <c r="B38" s="32">
        <v>30164</v>
      </c>
      <c r="C38" s="12">
        <v>3.51</v>
      </c>
      <c r="D38" s="12">
        <v>5.4585600000000003</v>
      </c>
      <c r="E38" s="12">
        <v>-7.1269499999999999</v>
      </c>
      <c r="F38" s="12">
        <v>3.6733333333333298</v>
      </c>
      <c r="G38" s="12">
        <v>3.9882173078886902</v>
      </c>
      <c r="H38" s="12">
        <v>1.28560793787595</v>
      </c>
      <c r="I38" s="12">
        <v>10.119999999999999</v>
      </c>
    </row>
    <row r="39" spans="1:9">
      <c r="A39" s="12">
        <f t="shared" si="0"/>
        <v>38</v>
      </c>
      <c r="B39" s="32">
        <v>30195</v>
      </c>
      <c r="C39" s="12">
        <v>3.9</v>
      </c>
      <c r="D39" s="12">
        <v>5.1137899999999998</v>
      </c>
      <c r="E39" s="12">
        <v>-6.8625699999999998</v>
      </c>
      <c r="F39" s="12">
        <v>3.9766666666666701</v>
      </c>
      <c r="G39" s="12">
        <v>3.8432596197747402</v>
      </c>
      <c r="H39" s="12">
        <v>1.2802017098064</v>
      </c>
      <c r="I39" s="12">
        <v>10.31</v>
      </c>
    </row>
    <row r="40" spans="1:9">
      <c r="A40" s="12">
        <f t="shared" si="0"/>
        <v>39</v>
      </c>
      <c r="B40" s="32">
        <v>30225</v>
      </c>
      <c r="C40" s="12">
        <v>4.0199999999999996</v>
      </c>
      <c r="D40" s="12">
        <v>5.2285199999999996</v>
      </c>
      <c r="E40" s="12">
        <v>-7.06752</v>
      </c>
      <c r="F40" s="12">
        <v>4.28</v>
      </c>
      <c r="G40" s="12">
        <v>3.8971821519144001</v>
      </c>
      <c r="H40" s="12">
        <v>1.2992566481541401</v>
      </c>
      <c r="I40" s="12">
        <v>9.7100000000000009</v>
      </c>
    </row>
    <row r="41" spans="1:9">
      <c r="A41" s="12">
        <f t="shared" si="0"/>
        <v>40</v>
      </c>
      <c r="B41" s="32">
        <v>30256</v>
      </c>
      <c r="C41" s="12">
        <v>3.51</v>
      </c>
      <c r="D41" s="12">
        <v>4.9786799999999998</v>
      </c>
      <c r="E41" s="12">
        <v>-6.3623900000000004</v>
      </c>
      <c r="F41" s="12">
        <v>4.68333333333333</v>
      </c>
      <c r="G41" s="12">
        <v>3.9294510355804602</v>
      </c>
      <c r="H41" s="12">
        <v>1.2980059901532699</v>
      </c>
      <c r="I41" s="12">
        <v>9.1999999999999993</v>
      </c>
    </row>
    <row r="42" spans="1:9">
      <c r="A42" s="12">
        <f t="shared" si="0"/>
        <v>41</v>
      </c>
      <c r="B42" s="32">
        <v>30286</v>
      </c>
      <c r="C42" s="12">
        <v>3.78</v>
      </c>
      <c r="D42" s="12">
        <v>4.8137400000000001</v>
      </c>
      <c r="E42" s="12">
        <v>-6.0154699999999997</v>
      </c>
      <c r="F42" s="12">
        <v>4.6866666666666701</v>
      </c>
      <c r="G42" s="12">
        <v>3.9075067924312799</v>
      </c>
      <c r="H42" s="12">
        <v>1.53220669011604</v>
      </c>
      <c r="I42" s="12">
        <v>8.9499999999999993</v>
      </c>
    </row>
    <row r="43" spans="1:9">
      <c r="A43" s="12">
        <f t="shared" si="0"/>
        <v>42</v>
      </c>
      <c r="B43" s="32">
        <v>30317</v>
      </c>
      <c r="C43" s="12">
        <v>3.14</v>
      </c>
      <c r="D43" s="12">
        <v>4.6818400000000002</v>
      </c>
      <c r="E43" s="12">
        <v>-2.2519399999999998</v>
      </c>
      <c r="F43" s="12">
        <v>4.29</v>
      </c>
      <c r="G43" s="12">
        <v>3.8325704429620102</v>
      </c>
      <c r="H43" s="12">
        <v>1.3488750114080901</v>
      </c>
      <c r="I43" s="12">
        <v>8.68</v>
      </c>
    </row>
    <row r="44" spans="1:9">
      <c r="A44" s="12">
        <f t="shared" si="0"/>
        <v>43</v>
      </c>
      <c r="B44" s="32">
        <v>30348</v>
      </c>
      <c r="C44" s="12">
        <v>3.68</v>
      </c>
      <c r="D44" s="12">
        <v>4.5453599999999996</v>
      </c>
      <c r="E44" s="12">
        <v>-4.7417499999999997</v>
      </c>
      <c r="F44" s="12">
        <v>4.2933333333333303</v>
      </c>
      <c r="G44" s="12">
        <v>3.81823529780611</v>
      </c>
      <c r="H44" s="12">
        <v>1.4765040224502499</v>
      </c>
      <c r="I44" s="12">
        <v>8.51</v>
      </c>
    </row>
    <row r="45" spans="1:9">
      <c r="A45" s="12">
        <f t="shared" si="0"/>
        <v>44</v>
      </c>
      <c r="B45" s="32">
        <v>30376</v>
      </c>
      <c r="C45" s="12">
        <v>2.99</v>
      </c>
      <c r="D45" s="12">
        <v>4.4114800000000001</v>
      </c>
      <c r="E45" s="12">
        <v>-3.23116</v>
      </c>
      <c r="F45" s="12">
        <v>4.1966666666666699</v>
      </c>
      <c r="G45" s="12">
        <v>3.7999798515846299</v>
      </c>
      <c r="H45" s="12">
        <v>1.27939615707073</v>
      </c>
      <c r="I45" s="12">
        <v>8.77</v>
      </c>
    </row>
    <row r="46" spans="1:9">
      <c r="A46" s="12">
        <f t="shared" si="0"/>
        <v>45</v>
      </c>
      <c r="B46" s="32">
        <v>30407</v>
      </c>
      <c r="C46" s="12">
        <v>3.02</v>
      </c>
      <c r="D46" s="12">
        <v>4.8334200000000003</v>
      </c>
      <c r="E46" s="12">
        <v>-1.1710499999999999</v>
      </c>
      <c r="F46" s="12">
        <v>4.0999999999999996</v>
      </c>
      <c r="G46" s="12">
        <v>3.8385536351362202</v>
      </c>
      <c r="H46" s="12">
        <v>1.45317711174098</v>
      </c>
      <c r="I46" s="12">
        <v>8.8000000000000007</v>
      </c>
    </row>
    <row r="47" spans="1:9">
      <c r="A47" s="12">
        <f t="shared" si="0"/>
        <v>46</v>
      </c>
      <c r="B47" s="32">
        <v>30437</v>
      </c>
      <c r="C47" s="12">
        <v>2.2799999999999998</v>
      </c>
      <c r="D47" s="12">
        <v>4.5132199999999996</v>
      </c>
      <c r="E47" s="12">
        <v>0.14041999999999999</v>
      </c>
      <c r="F47" s="12">
        <v>4.0033333333333303</v>
      </c>
      <c r="G47" s="12">
        <v>3.8928262748487499</v>
      </c>
      <c r="H47" s="12">
        <v>1.20391356957649</v>
      </c>
      <c r="I47" s="12">
        <v>8.6300000000000008</v>
      </c>
    </row>
    <row r="48" spans="1:9">
      <c r="A48" s="12">
        <f t="shared" si="0"/>
        <v>47</v>
      </c>
      <c r="B48" s="32">
        <v>30468</v>
      </c>
      <c r="C48" s="12">
        <v>2.41</v>
      </c>
      <c r="D48" s="12">
        <v>4.1465800000000002</v>
      </c>
      <c r="E48" s="12">
        <v>1.07867</v>
      </c>
      <c r="F48" s="12">
        <v>4.0066666666666704</v>
      </c>
      <c r="G48" s="12">
        <v>3.8530534152593301</v>
      </c>
      <c r="H48" s="12">
        <v>1.2160216755986899</v>
      </c>
      <c r="I48" s="12">
        <v>8.98</v>
      </c>
    </row>
    <row r="49" spans="1:9">
      <c r="A49" s="12">
        <f t="shared" si="0"/>
        <v>48</v>
      </c>
      <c r="B49" s="32">
        <v>30498</v>
      </c>
      <c r="C49" s="12">
        <v>1.63</v>
      </c>
      <c r="D49" s="12">
        <v>4.1158700000000001</v>
      </c>
      <c r="E49" s="12">
        <v>2.9335900000000001</v>
      </c>
      <c r="F49" s="12">
        <v>3.31</v>
      </c>
      <c r="G49" s="12">
        <v>3.8897543328745998</v>
      </c>
      <c r="H49" s="12">
        <v>1.1563548420935901</v>
      </c>
      <c r="I49" s="12">
        <v>9.3699999999999992</v>
      </c>
    </row>
    <row r="50" spans="1:9">
      <c r="A50" s="12">
        <f t="shared" si="0"/>
        <v>49</v>
      </c>
      <c r="B50" s="32">
        <v>30529</v>
      </c>
      <c r="C50" s="12">
        <v>1.66</v>
      </c>
      <c r="D50" s="12">
        <v>4.2393099999999997</v>
      </c>
      <c r="E50" s="12">
        <v>4.99777</v>
      </c>
      <c r="F50" s="12">
        <v>3.41</v>
      </c>
      <c r="G50" s="12">
        <v>3.8725098146757202</v>
      </c>
      <c r="H50" s="12">
        <v>1.25906376263485</v>
      </c>
      <c r="I50" s="12">
        <v>9.56</v>
      </c>
    </row>
    <row r="51" spans="1:9">
      <c r="A51" s="12">
        <f t="shared" si="0"/>
        <v>50</v>
      </c>
      <c r="B51" s="32">
        <v>30560</v>
      </c>
      <c r="C51" s="12">
        <v>2.11</v>
      </c>
      <c r="D51" s="12">
        <v>4.3132999999999999</v>
      </c>
      <c r="E51" s="12">
        <v>6.9150200000000002</v>
      </c>
      <c r="F51" s="12">
        <v>3.11</v>
      </c>
      <c r="G51" s="12">
        <v>3.8620249639338899</v>
      </c>
      <c r="H51" s="12">
        <v>1.28845881546729</v>
      </c>
      <c r="I51" s="12">
        <v>9.4499999999999993</v>
      </c>
    </row>
    <row r="52" spans="1:9">
      <c r="A52" s="12">
        <f t="shared" si="0"/>
        <v>51</v>
      </c>
      <c r="B52" s="32">
        <v>30590</v>
      </c>
      <c r="C52" s="12">
        <v>1.72</v>
      </c>
      <c r="D52" s="12">
        <v>3.9089</v>
      </c>
      <c r="E52" s="12">
        <v>8.77257</v>
      </c>
      <c r="F52" s="12">
        <v>2.71</v>
      </c>
      <c r="G52" s="12">
        <v>3.8809857733379101</v>
      </c>
      <c r="H52" s="12">
        <v>1.14045725808534</v>
      </c>
      <c r="I52" s="12">
        <v>9.48</v>
      </c>
    </row>
    <row r="53" spans="1:9">
      <c r="A53" s="12">
        <f t="shared" si="0"/>
        <v>52</v>
      </c>
      <c r="B53" s="32">
        <v>30621</v>
      </c>
      <c r="C53" s="12">
        <v>1.98</v>
      </c>
      <c r="D53" s="12">
        <v>3.7439100000000001</v>
      </c>
      <c r="E53" s="12">
        <v>9.5916700000000006</v>
      </c>
      <c r="F53" s="12">
        <v>2.41333333333333</v>
      </c>
      <c r="G53" s="12">
        <v>3.8992678908552501</v>
      </c>
      <c r="H53" s="12">
        <v>1.1287704612477201</v>
      </c>
      <c r="I53" s="12">
        <v>9.34</v>
      </c>
    </row>
    <row r="54" spans="1:9">
      <c r="A54" s="12">
        <f t="shared" si="0"/>
        <v>53</v>
      </c>
      <c r="B54" s="32">
        <v>30651</v>
      </c>
      <c r="C54" s="12">
        <v>1.93</v>
      </c>
      <c r="D54" s="12">
        <v>3.6451699999999998</v>
      </c>
      <c r="E54" s="12">
        <v>10.96847</v>
      </c>
      <c r="F54" s="12">
        <v>2.2166666666666699</v>
      </c>
      <c r="G54" s="12">
        <v>3.9421008725141999</v>
      </c>
      <c r="H54" s="12">
        <v>1.2071505064158301</v>
      </c>
      <c r="I54" s="12">
        <v>9.4700000000000006</v>
      </c>
    </row>
    <row r="55" spans="1:9">
      <c r="A55" s="12">
        <f t="shared" si="0"/>
        <v>54</v>
      </c>
      <c r="B55" s="32">
        <v>30682</v>
      </c>
      <c r="C55" s="12">
        <v>1.98</v>
      </c>
      <c r="D55" s="12">
        <v>3.6117300000000001</v>
      </c>
      <c r="E55" s="12">
        <v>11.0274</v>
      </c>
      <c r="F55" s="12">
        <v>1.92</v>
      </c>
      <c r="G55" s="12">
        <v>3.83052537145086</v>
      </c>
      <c r="H55" s="12">
        <v>1.2354486401672</v>
      </c>
      <c r="I55" s="12">
        <v>9.56</v>
      </c>
    </row>
    <row r="56" spans="1:9">
      <c r="A56" s="12">
        <f t="shared" si="0"/>
        <v>55</v>
      </c>
      <c r="B56" s="32">
        <v>30713</v>
      </c>
      <c r="C56" s="12">
        <v>1.55</v>
      </c>
      <c r="D56" s="12">
        <v>4.1318900000000003</v>
      </c>
      <c r="E56" s="12">
        <v>12.21804</v>
      </c>
      <c r="F56" s="12">
        <v>1.7233333333333301</v>
      </c>
      <c r="G56" s="12">
        <v>3.5730711790726501</v>
      </c>
      <c r="H56" s="12">
        <v>1.15152503752629</v>
      </c>
      <c r="I56" s="12">
        <v>9.59</v>
      </c>
    </row>
    <row r="57" spans="1:9">
      <c r="A57" s="12">
        <f t="shared" si="0"/>
        <v>56</v>
      </c>
      <c r="B57" s="32">
        <v>30742</v>
      </c>
      <c r="C57" s="12">
        <v>1.46</v>
      </c>
      <c r="D57" s="12">
        <v>4.3400600000000003</v>
      </c>
      <c r="E57" s="12">
        <v>11.852510000000001</v>
      </c>
      <c r="F57" s="12">
        <v>1.7266666666666699</v>
      </c>
      <c r="G57" s="12">
        <v>3.6639609311647199</v>
      </c>
      <c r="H57" s="12">
        <v>1.0760228505198499</v>
      </c>
      <c r="I57" s="12">
        <v>9.91</v>
      </c>
    </row>
    <row r="58" spans="1:9">
      <c r="A58" s="12">
        <f t="shared" si="0"/>
        <v>57</v>
      </c>
      <c r="B58" s="32">
        <v>30773</v>
      </c>
      <c r="C58" s="12">
        <v>1.49</v>
      </c>
      <c r="D58" s="12">
        <v>4.2610999999999999</v>
      </c>
      <c r="E58" s="12">
        <v>11.211980000000001</v>
      </c>
      <c r="F58" s="12">
        <v>1.63</v>
      </c>
      <c r="G58" s="12">
        <v>3.86115725729318</v>
      </c>
      <c r="H58" s="12">
        <v>1.32943402597914</v>
      </c>
      <c r="I58" s="12">
        <v>10.29</v>
      </c>
    </row>
    <row r="59" spans="1:9">
      <c r="A59" s="12">
        <f t="shared" si="0"/>
        <v>58</v>
      </c>
      <c r="B59" s="32">
        <v>30803</v>
      </c>
      <c r="C59" s="12">
        <v>0.83</v>
      </c>
      <c r="D59" s="12">
        <v>4.09619</v>
      </c>
      <c r="E59" s="12">
        <v>10.965199999999999</v>
      </c>
      <c r="F59" s="12">
        <v>1.3333333333333299</v>
      </c>
      <c r="G59" s="12">
        <v>3.8095825885045</v>
      </c>
      <c r="H59" s="12">
        <v>1.15365434588413</v>
      </c>
      <c r="I59" s="12">
        <v>10.32</v>
      </c>
    </row>
    <row r="60" spans="1:9">
      <c r="A60" s="12">
        <f t="shared" si="0"/>
        <v>59</v>
      </c>
      <c r="B60" s="32">
        <v>30834</v>
      </c>
      <c r="C60" s="12">
        <v>1.21</v>
      </c>
      <c r="D60" s="12">
        <v>3.89418</v>
      </c>
      <c r="E60" s="12">
        <v>10.691179999999999</v>
      </c>
      <c r="F60" s="12">
        <v>1.13666666666667</v>
      </c>
      <c r="G60" s="12">
        <v>3.76676954806008</v>
      </c>
      <c r="H60" s="12">
        <v>1.0911060763907301</v>
      </c>
      <c r="I60" s="12">
        <v>11.06</v>
      </c>
    </row>
    <row r="61" spans="1:9">
      <c r="A61" s="12">
        <f t="shared" si="0"/>
        <v>60</v>
      </c>
      <c r="B61" s="32">
        <v>30864</v>
      </c>
      <c r="C61" s="12">
        <v>2.2400000000000002</v>
      </c>
      <c r="D61" s="12">
        <v>3.68262</v>
      </c>
      <c r="E61" s="12">
        <v>9.3833099999999998</v>
      </c>
      <c r="F61" s="12">
        <v>1.44</v>
      </c>
      <c r="G61" s="12">
        <v>3.6767337944543099</v>
      </c>
      <c r="H61" s="12">
        <v>1.15076207382016</v>
      </c>
      <c r="I61" s="12">
        <v>11.23</v>
      </c>
    </row>
    <row r="62" spans="1:9">
      <c r="A62" s="12">
        <f t="shared" si="0"/>
        <v>61</v>
      </c>
      <c r="B62" s="32">
        <v>30895</v>
      </c>
      <c r="C62" s="12">
        <v>1.84</v>
      </c>
      <c r="D62" s="12">
        <v>3.5562800000000001</v>
      </c>
      <c r="E62" s="12">
        <v>8.2735699999999994</v>
      </c>
      <c r="F62" s="12">
        <v>1.44333333333333</v>
      </c>
      <c r="G62" s="12">
        <v>3.6304306931910899</v>
      </c>
      <c r="H62" s="12">
        <v>1.15016167425141</v>
      </c>
      <c r="I62" s="12">
        <v>11.64</v>
      </c>
    </row>
    <row r="63" spans="1:9">
      <c r="A63" s="12">
        <f t="shared" si="0"/>
        <v>62</v>
      </c>
      <c r="B63" s="32">
        <v>30926</v>
      </c>
      <c r="C63" s="12">
        <v>1.88</v>
      </c>
      <c r="D63" s="12">
        <v>3.3376100000000002</v>
      </c>
      <c r="E63" s="12">
        <v>6.4643600000000001</v>
      </c>
      <c r="F63" s="12">
        <v>1.2466666666666699</v>
      </c>
      <c r="G63" s="12">
        <v>3.7188184295220799</v>
      </c>
      <c r="H63" s="12">
        <v>1.1868816911109601</v>
      </c>
      <c r="I63" s="12">
        <v>11.3</v>
      </c>
    </row>
    <row r="64" spans="1:9">
      <c r="A64" s="12">
        <f t="shared" si="0"/>
        <v>63</v>
      </c>
      <c r="B64" s="32">
        <v>30956</v>
      </c>
      <c r="C64" s="12">
        <v>2.15</v>
      </c>
      <c r="D64" s="12">
        <v>3.4038599999999999</v>
      </c>
      <c r="E64" s="12">
        <v>5.4235699999999998</v>
      </c>
      <c r="F64" s="12">
        <v>1.35</v>
      </c>
      <c r="G64" s="12">
        <v>3.5728137366516601</v>
      </c>
      <c r="H64" s="12">
        <v>1.1867517116217201</v>
      </c>
      <c r="I64" s="12">
        <v>9.99</v>
      </c>
    </row>
    <row r="65" spans="1:9">
      <c r="A65" s="12">
        <f t="shared" si="0"/>
        <v>64</v>
      </c>
      <c r="B65" s="32">
        <v>30987</v>
      </c>
      <c r="C65" s="12">
        <v>1.9</v>
      </c>
      <c r="D65" s="12">
        <v>3.4030999999999998</v>
      </c>
      <c r="E65" s="12">
        <v>5.4579399999999998</v>
      </c>
      <c r="F65" s="12">
        <v>1.15333333333333</v>
      </c>
      <c r="G65" s="12">
        <v>3.7170269340406898</v>
      </c>
      <c r="H65" s="12">
        <v>1.1502825436028801</v>
      </c>
      <c r="I65" s="12">
        <v>9.43</v>
      </c>
    </row>
    <row r="66" spans="1:9">
      <c r="A66" s="12">
        <f t="shared" si="0"/>
        <v>65</v>
      </c>
      <c r="B66" s="32">
        <v>31017</v>
      </c>
      <c r="C66" s="12">
        <v>1.85</v>
      </c>
      <c r="D66" s="12">
        <v>3.63673</v>
      </c>
      <c r="E66" s="12">
        <v>5.0411599999999996</v>
      </c>
      <c r="F66" s="12">
        <v>1.2566666666666699</v>
      </c>
      <c r="G66" s="12">
        <v>3.8432178827520702</v>
      </c>
      <c r="H66" s="12">
        <v>1.0776208875533599</v>
      </c>
      <c r="I66" s="12">
        <v>8.3800000000000008</v>
      </c>
    </row>
    <row r="67" spans="1:9">
      <c r="A67" s="12">
        <f t="shared" si="0"/>
        <v>66</v>
      </c>
      <c r="B67" s="32">
        <v>31048</v>
      </c>
      <c r="C67" s="12">
        <v>2.09</v>
      </c>
      <c r="D67" s="12">
        <v>3.70444</v>
      </c>
      <c r="E67" s="12">
        <v>2.81881</v>
      </c>
      <c r="F67" s="12">
        <v>1.26</v>
      </c>
      <c r="G67" s="12">
        <v>3.67403847790442</v>
      </c>
      <c r="H67" s="12">
        <v>1.08827829060217</v>
      </c>
      <c r="I67" s="12">
        <v>8.35</v>
      </c>
    </row>
    <row r="68" spans="1:9">
      <c r="A68" s="12">
        <f t="shared" ref="A68:A131" si="1">A67+1</f>
        <v>67</v>
      </c>
      <c r="B68" s="32">
        <v>31079</v>
      </c>
      <c r="C68" s="12">
        <v>1.32</v>
      </c>
      <c r="D68" s="12">
        <v>3.4902099999999998</v>
      </c>
      <c r="E68" s="12">
        <v>2.7315100000000001</v>
      </c>
      <c r="F68" s="12">
        <v>1.16333333333333</v>
      </c>
      <c r="G68" s="12">
        <v>3.6573488366295099</v>
      </c>
      <c r="H68" s="12">
        <v>1.0645521446391</v>
      </c>
      <c r="I68" s="12">
        <v>8.5</v>
      </c>
    </row>
    <row r="69" spans="1:9">
      <c r="A69" s="12">
        <f t="shared" si="1"/>
        <v>68</v>
      </c>
      <c r="B69" s="32">
        <v>31107</v>
      </c>
      <c r="C69" s="12">
        <v>2.04</v>
      </c>
      <c r="D69" s="12">
        <v>3.5535100000000002</v>
      </c>
      <c r="E69" s="12">
        <v>2.3927200000000002</v>
      </c>
      <c r="F69" s="12">
        <v>1.1666666666666701</v>
      </c>
      <c r="G69" s="12">
        <v>3.7247204394528501</v>
      </c>
      <c r="H69" s="12">
        <v>1.0193025834282201</v>
      </c>
      <c r="I69" s="12">
        <v>8.58</v>
      </c>
    </row>
    <row r="70" spans="1:9">
      <c r="A70" s="12">
        <f t="shared" si="1"/>
        <v>69</v>
      </c>
      <c r="B70" s="32">
        <v>31138</v>
      </c>
      <c r="C70" s="12">
        <v>2.1</v>
      </c>
      <c r="D70" s="12">
        <v>3.3126899999999999</v>
      </c>
      <c r="E70" s="12">
        <v>1.46468</v>
      </c>
      <c r="F70" s="12">
        <v>1.27</v>
      </c>
      <c r="G70" s="12">
        <v>3.8817552126516999</v>
      </c>
      <c r="H70" s="12">
        <v>1.0796093121891199</v>
      </c>
      <c r="I70" s="12">
        <v>8.27</v>
      </c>
    </row>
    <row r="71" spans="1:9">
      <c r="A71" s="12">
        <f t="shared" si="1"/>
        <v>70</v>
      </c>
      <c r="B71" s="32">
        <v>31168</v>
      </c>
      <c r="C71" s="12">
        <v>2.87</v>
      </c>
      <c r="D71" s="12">
        <v>3.4279600000000001</v>
      </c>
      <c r="E71" s="12">
        <v>1.1491199999999999</v>
      </c>
      <c r="F71" s="12">
        <v>1.17333333333333</v>
      </c>
      <c r="G71" s="12">
        <v>3.8079621643569701</v>
      </c>
      <c r="H71" s="12">
        <v>1.0676183733623399</v>
      </c>
      <c r="I71" s="12">
        <v>7.97</v>
      </c>
    </row>
    <row r="72" spans="1:9">
      <c r="A72" s="12">
        <f t="shared" si="1"/>
        <v>71</v>
      </c>
      <c r="B72" s="32">
        <v>31199</v>
      </c>
      <c r="C72" s="12">
        <v>2.15</v>
      </c>
      <c r="D72" s="12">
        <v>3.5234800000000002</v>
      </c>
      <c r="E72" s="12">
        <v>0.86285000000000001</v>
      </c>
      <c r="F72" s="12">
        <v>1.37666666666667</v>
      </c>
      <c r="G72" s="12">
        <v>3.81718297824996</v>
      </c>
      <c r="H72" s="12">
        <v>1.00683073479429</v>
      </c>
      <c r="I72" s="12">
        <v>7.53</v>
      </c>
    </row>
    <row r="73" spans="1:9">
      <c r="A73" s="12">
        <f t="shared" si="1"/>
        <v>72</v>
      </c>
      <c r="B73" s="32">
        <v>31229</v>
      </c>
      <c r="C73" s="12">
        <v>1.86</v>
      </c>
      <c r="D73" s="12">
        <v>3.4077199999999999</v>
      </c>
      <c r="E73" s="12">
        <v>-0.10876</v>
      </c>
      <c r="F73" s="12">
        <v>1.38</v>
      </c>
      <c r="G73" s="12">
        <v>3.8090642027750201</v>
      </c>
      <c r="H73" s="12">
        <v>1.09390205510976</v>
      </c>
      <c r="I73" s="12">
        <v>7.88</v>
      </c>
    </row>
    <row r="74" spans="1:9">
      <c r="A74" s="12">
        <f t="shared" si="1"/>
        <v>73</v>
      </c>
      <c r="B74" s="32">
        <v>31260</v>
      </c>
      <c r="C74" s="12">
        <v>2.2200000000000002</v>
      </c>
      <c r="D74" s="12">
        <v>3.43221</v>
      </c>
      <c r="E74" s="12">
        <v>0.21021000000000001</v>
      </c>
      <c r="F74" s="12">
        <v>1.0833333333333299</v>
      </c>
      <c r="G74" s="12">
        <v>3.8115881503808602</v>
      </c>
      <c r="H74" s="12">
        <v>1.04124488183972</v>
      </c>
      <c r="I74" s="12">
        <v>7.9</v>
      </c>
    </row>
    <row r="75" spans="1:9">
      <c r="A75" s="12">
        <f t="shared" si="1"/>
        <v>74</v>
      </c>
      <c r="B75" s="32">
        <v>31291</v>
      </c>
      <c r="C75" s="12">
        <v>2.17</v>
      </c>
      <c r="D75" s="12">
        <v>3.4663300000000001</v>
      </c>
      <c r="E75" s="12">
        <v>0.82074999999999998</v>
      </c>
      <c r="F75" s="12">
        <v>1.08666666666667</v>
      </c>
      <c r="G75" s="12">
        <v>3.8598983454640701</v>
      </c>
      <c r="H75" s="12">
        <v>1.1336304490838101</v>
      </c>
      <c r="I75" s="12">
        <v>7.92</v>
      </c>
    </row>
    <row r="76" spans="1:9">
      <c r="A76" s="12">
        <f t="shared" si="1"/>
        <v>75</v>
      </c>
      <c r="B76" s="32">
        <v>31321</v>
      </c>
      <c r="C76" s="12">
        <v>2.35</v>
      </c>
      <c r="D76" s="12">
        <v>3.39432</v>
      </c>
      <c r="E76" s="12">
        <v>0.56898000000000004</v>
      </c>
      <c r="F76" s="12">
        <v>1.0900000000000001</v>
      </c>
      <c r="G76" s="12">
        <v>3.64308225703597</v>
      </c>
      <c r="H76" s="12">
        <v>1.04617499089803</v>
      </c>
      <c r="I76" s="12">
        <v>7.99</v>
      </c>
    </row>
    <row r="77" spans="1:9">
      <c r="A77" s="12">
        <f t="shared" si="1"/>
        <v>76</v>
      </c>
      <c r="B77" s="32">
        <v>31352</v>
      </c>
      <c r="C77" s="12">
        <v>2.4</v>
      </c>
      <c r="D77" s="12">
        <v>3.5499100000000001</v>
      </c>
      <c r="E77" s="12">
        <v>0.51136999999999999</v>
      </c>
      <c r="F77" s="12">
        <v>0.99333333333332996</v>
      </c>
      <c r="G77" s="12">
        <v>3.7598082782712101</v>
      </c>
      <c r="H77" s="12">
        <v>1.07453806269624</v>
      </c>
      <c r="I77" s="12">
        <v>8.0500000000000007</v>
      </c>
    </row>
    <row r="78" spans="1:9">
      <c r="A78" s="12">
        <f t="shared" si="1"/>
        <v>77</v>
      </c>
      <c r="B78" s="32">
        <v>31382</v>
      </c>
      <c r="C78" s="12">
        <v>2.58</v>
      </c>
      <c r="D78" s="12">
        <v>3.6073300000000001</v>
      </c>
      <c r="E78" s="12">
        <v>1.4502999999999999</v>
      </c>
      <c r="F78" s="12">
        <v>0.99666666666667003</v>
      </c>
      <c r="G78" s="12">
        <v>3.9613274470014002</v>
      </c>
      <c r="H78" s="12">
        <v>1.14868020388292</v>
      </c>
      <c r="I78" s="12">
        <v>8.27</v>
      </c>
    </row>
    <row r="79" spans="1:9">
      <c r="A79" s="12">
        <f t="shared" si="1"/>
        <v>78</v>
      </c>
      <c r="B79" s="32">
        <v>31413</v>
      </c>
      <c r="C79" s="12">
        <v>2.36</v>
      </c>
      <c r="D79" s="12">
        <v>3.5644499999999999</v>
      </c>
      <c r="E79" s="12">
        <v>2.0925799999999999</v>
      </c>
      <c r="F79" s="12">
        <v>0.7</v>
      </c>
      <c r="G79" s="12">
        <v>3.9517122629768999</v>
      </c>
      <c r="H79" s="12">
        <v>1.1294852984564401</v>
      </c>
      <c r="I79" s="12">
        <v>8.14</v>
      </c>
    </row>
    <row r="80" spans="1:9">
      <c r="A80" s="12">
        <f t="shared" si="1"/>
        <v>79</v>
      </c>
      <c r="B80" s="32">
        <v>31444</v>
      </c>
      <c r="C80" s="12">
        <v>2.98</v>
      </c>
      <c r="D80" s="12">
        <v>3.0863700000000001</v>
      </c>
      <c r="E80" s="12">
        <v>1.05582</v>
      </c>
      <c r="F80" s="12">
        <v>1.20333333333333</v>
      </c>
      <c r="G80" s="12">
        <v>3.8906055602454299</v>
      </c>
      <c r="H80" s="12">
        <v>1.0288303450863401</v>
      </c>
      <c r="I80" s="12">
        <v>7.86</v>
      </c>
    </row>
    <row r="81" spans="1:9">
      <c r="A81" s="12">
        <f t="shared" si="1"/>
        <v>80</v>
      </c>
      <c r="B81" s="32">
        <v>31472</v>
      </c>
      <c r="C81" s="12">
        <v>3.11</v>
      </c>
      <c r="D81" s="12">
        <v>2.46062</v>
      </c>
      <c r="E81" s="12">
        <v>0.20949000000000001</v>
      </c>
      <c r="F81" s="12">
        <v>1.2066666666666701</v>
      </c>
      <c r="G81" s="12">
        <v>3.8405791666096798</v>
      </c>
      <c r="H81" s="12">
        <v>1.12280155257456</v>
      </c>
      <c r="I81" s="12">
        <v>7.48</v>
      </c>
    </row>
    <row r="82" spans="1:9">
      <c r="A82" s="12">
        <f t="shared" si="1"/>
        <v>81</v>
      </c>
      <c r="B82" s="32">
        <v>31503</v>
      </c>
      <c r="C82" s="12">
        <v>2.81</v>
      </c>
      <c r="D82" s="12">
        <v>2.10033</v>
      </c>
      <c r="E82" s="12">
        <v>0.52210999999999996</v>
      </c>
      <c r="F82" s="12">
        <v>1.1100000000000001</v>
      </c>
      <c r="G82" s="12">
        <v>3.8349606410081498</v>
      </c>
      <c r="H82" s="12">
        <v>1.3082849687812099</v>
      </c>
      <c r="I82" s="12">
        <v>6.99</v>
      </c>
    </row>
    <row r="83" spans="1:9">
      <c r="A83" s="12">
        <f t="shared" si="1"/>
        <v>82</v>
      </c>
      <c r="B83" s="32">
        <v>31533</v>
      </c>
      <c r="C83" s="12">
        <v>2.2400000000000002</v>
      </c>
      <c r="D83" s="12">
        <v>2.0461499999999999</v>
      </c>
      <c r="E83" s="12">
        <v>0.59004000000000001</v>
      </c>
      <c r="F83" s="12">
        <v>1.2166666666666699</v>
      </c>
      <c r="G83" s="12">
        <v>3.9749096770713099</v>
      </c>
      <c r="H83" s="12">
        <v>1.14832816713898</v>
      </c>
      <c r="I83" s="12">
        <v>6.85</v>
      </c>
    </row>
    <row r="84" spans="1:9">
      <c r="A84" s="12">
        <f t="shared" si="1"/>
        <v>83</v>
      </c>
      <c r="B84" s="32">
        <v>31564</v>
      </c>
      <c r="C84" s="12">
        <v>2.99</v>
      </c>
      <c r="D84" s="12">
        <v>2.1482199999999998</v>
      </c>
      <c r="E84" s="12">
        <v>0.18726999999999999</v>
      </c>
      <c r="F84" s="12">
        <v>1.2233333333333301</v>
      </c>
      <c r="G84" s="12">
        <v>3.9654950141264802</v>
      </c>
      <c r="H84" s="12">
        <v>1.0315916119830699</v>
      </c>
      <c r="I84" s="12">
        <v>6.92</v>
      </c>
    </row>
    <row r="85" spans="1:9">
      <c r="A85" s="12">
        <f t="shared" si="1"/>
        <v>84</v>
      </c>
      <c r="B85" s="32">
        <v>31594</v>
      </c>
      <c r="C85" s="12">
        <v>2.82</v>
      </c>
      <c r="D85" s="12">
        <v>1.9245300000000001</v>
      </c>
      <c r="E85" s="12">
        <v>1.4018900000000001</v>
      </c>
      <c r="F85" s="12">
        <v>1.03</v>
      </c>
      <c r="G85" s="12">
        <v>3.9955995102946802</v>
      </c>
      <c r="H85" s="12">
        <v>1.0492941224727701</v>
      </c>
      <c r="I85" s="12">
        <v>6.56</v>
      </c>
    </row>
    <row r="86" spans="1:9">
      <c r="A86" s="12">
        <f t="shared" si="1"/>
        <v>85</v>
      </c>
      <c r="B86" s="32">
        <v>31625</v>
      </c>
      <c r="C86" s="12">
        <v>3.23</v>
      </c>
      <c r="D86" s="12">
        <v>1.7154700000000001</v>
      </c>
      <c r="E86" s="12">
        <v>0.85594999999999999</v>
      </c>
      <c r="F86" s="12">
        <v>0.93333333333333002</v>
      </c>
      <c r="G86" s="12">
        <v>4.0130210088470601</v>
      </c>
      <c r="H86" s="12">
        <v>1.02843191776235</v>
      </c>
      <c r="I86" s="12">
        <v>6.17</v>
      </c>
    </row>
    <row r="87" spans="1:9">
      <c r="A87" s="12">
        <f t="shared" si="1"/>
        <v>86</v>
      </c>
      <c r="B87" s="32">
        <v>31656</v>
      </c>
      <c r="C87" s="12">
        <v>2.75</v>
      </c>
      <c r="D87" s="12">
        <v>1.8755900000000001</v>
      </c>
      <c r="E87" s="12">
        <v>0.62731999999999999</v>
      </c>
      <c r="F87" s="12">
        <v>1.03666666666667</v>
      </c>
      <c r="G87" s="12">
        <v>4.0131012719096404</v>
      </c>
      <c r="H87" s="12">
        <v>1.1076553393278099</v>
      </c>
      <c r="I87" s="12">
        <v>5.89</v>
      </c>
    </row>
    <row r="88" spans="1:9">
      <c r="A88" s="12">
        <f t="shared" si="1"/>
        <v>87</v>
      </c>
      <c r="B88" s="32">
        <v>31686</v>
      </c>
      <c r="C88" s="12">
        <v>2.9</v>
      </c>
      <c r="D88" s="12">
        <v>1.8893</v>
      </c>
      <c r="E88" s="12">
        <v>1.52308</v>
      </c>
      <c r="F88" s="12">
        <v>1.04</v>
      </c>
      <c r="G88" s="12">
        <v>4.0428741932318797</v>
      </c>
      <c r="H88" s="12">
        <v>1.0419039566715</v>
      </c>
      <c r="I88" s="12">
        <v>5.85</v>
      </c>
    </row>
    <row r="89" spans="1:9">
      <c r="A89" s="12">
        <f t="shared" si="1"/>
        <v>88</v>
      </c>
      <c r="B89" s="32">
        <v>31717</v>
      </c>
      <c r="C89" s="12">
        <v>2.92</v>
      </c>
      <c r="D89" s="12">
        <v>1.77566</v>
      </c>
      <c r="E89" s="12">
        <v>1.65154</v>
      </c>
      <c r="F89" s="12">
        <v>0.94333333333333103</v>
      </c>
      <c r="G89" s="12">
        <v>4.0953494982336496</v>
      </c>
      <c r="H89" s="12">
        <v>1.08034886777547</v>
      </c>
      <c r="I89" s="12">
        <v>6.04</v>
      </c>
    </row>
    <row r="90" spans="1:9">
      <c r="A90" s="12">
        <f t="shared" si="1"/>
        <v>89</v>
      </c>
      <c r="B90" s="32">
        <v>31747</v>
      </c>
      <c r="C90" s="12">
        <v>2.74</v>
      </c>
      <c r="D90" s="12">
        <v>1.5707800000000001</v>
      </c>
      <c r="E90" s="12">
        <v>1.43272</v>
      </c>
      <c r="F90" s="12">
        <v>0.64666666666667005</v>
      </c>
      <c r="G90" s="12">
        <v>4.20420908075124</v>
      </c>
      <c r="H90" s="12">
        <v>1.45509777059736</v>
      </c>
      <c r="I90" s="12">
        <v>6.91</v>
      </c>
    </row>
    <row r="91" spans="1:9">
      <c r="A91" s="12">
        <f t="shared" si="1"/>
        <v>90</v>
      </c>
      <c r="B91" s="32">
        <v>31778</v>
      </c>
      <c r="C91" s="12">
        <v>2.54</v>
      </c>
      <c r="D91" s="12">
        <v>1.5784</v>
      </c>
      <c r="E91" s="12">
        <v>0.65624000000000005</v>
      </c>
      <c r="F91" s="12">
        <v>0.65</v>
      </c>
      <c r="G91" s="12">
        <v>4.26849515348498</v>
      </c>
      <c r="H91" s="12">
        <v>1.1799906652808601</v>
      </c>
      <c r="I91" s="12">
        <v>6.43</v>
      </c>
    </row>
    <row r="92" spans="1:9">
      <c r="A92" s="12">
        <f t="shared" si="1"/>
        <v>91</v>
      </c>
      <c r="B92" s="32">
        <v>31809</v>
      </c>
      <c r="C92" s="12">
        <v>2.46</v>
      </c>
      <c r="D92" s="12">
        <v>1.93553</v>
      </c>
      <c r="E92" s="12">
        <v>2.6448100000000001</v>
      </c>
      <c r="F92" s="12">
        <v>0.65666666666666995</v>
      </c>
      <c r="G92" s="12">
        <v>4.0007727463342997</v>
      </c>
      <c r="H92" s="12">
        <v>1.0346183621145999</v>
      </c>
      <c r="I92" s="12">
        <v>6.1</v>
      </c>
    </row>
    <row r="93" spans="1:9">
      <c r="A93" s="12">
        <f t="shared" si="1"/>
        <v>92</v>
      </c>
      <c r="B93" s="32">
        <v>31837</v>
      </c>
      <c r="C93" s="12">
        <v>2.1</v>
      </c>
      <c r="D93" s="12">
        <v>2.4274900000000001</v>
      </c>
      <c r="E93" s="12">
        <v>3.4997400000000001</v>
      </c>
      <c r="F93" s="12">
        <v>0.66333333333333</v>
      </c>
      <c r="G93" s="12">
        <v>4.0715265769045201</v>
      </c>
      <c r="H93" s="12">
        <v>0.99967379344734997</v>
      </c>
      <c r="I93" s="12">
        <v>6.13</v>
      </c>
    </row>
    <row r="94" spans="1:9">
      <c r="A94" s="12">
        <f t="shared" si="1"/>
        <v>93</v>
      </c>
      <c r="B94" s="32">
        <v>31868</v>
      </c>
      <c r="C94" s="12">
        <v>1.83</v>
      </c>
      <c r="D94" s="12">
        <v>3.0215700000000001</v>
      </c>
      <c r="E94" s="12">
        <v>4.1010900000000001</v>
      </c>
      <c r="F94" s="12">
        <v>0.37</v>
      </c>
      <c r="G94" s="12">
        <v>4.2568287364548798</v>
      </c>
      <c r="H94" s="12">
        <v>1.2884714616242501</v>
      </c>
      <c r="I94" s="12">
        <v>6.37</v>
      </c>
    </row>
    <row r="95" spans="1:9">
      <c r="A95" s="12">
        <f t="shared" si="1"/>
        <v>94</v>
      </c>
      <c r="B95" s="32">
        <v>31898</v>
      </c>
      <c r="C95" s="12">
        <v>2.02</v>
      </c>
      <c r="D95" s="12">
        <v>3.0939299999999998</v>
      </c>
      <c r="E95" s="12">
        <v>4.55253</v>
      </c>
      <c r="F95" s="12">
        <v>0.37333333333333002</v>
      </c>
      <c r="G95" s="12">
        <v>4.2599456779478304</v>
      </c>
      <c r="H95" s="12">
        <v>1.2464065531364501</v>
      </c>
      <c r="I95" s="12">
        <v>6.85</v>
      </c>
    </row>
    <row r="96" spans="1:9">
      <c r="A96" s="12">
        <f t="shared" si="1"/>
        <v>95</v>
      </c>
      <c r="B96" s="32">
        <v>31929</v>
      </c>
      <c r="C96" s="12">
        <v>2.14</v>
      </c>
      <c r="D96" s="12">
        <v>3.1028199999999999</v>
      </c>
      <c r="E96" s="12">
        <v>5.3922499999999998</v>
      </c>
      <c r="F96" s="12">
        <v>0.27666666666667</v>
      </c>
      <c r="G96" s="12">
        <v>4.3370448712099403</v>
      </c>
      <c r="H96" s="12">
        <v>1.1120480100883201</v>
      </c>
      <c r="I96" s="12">
        <v>6.73</v>
      </c>
    </row>
    <row r="97" spans="1:9">
      <c r="A97" s="12">
        <f t="shared" si="1"/>
        <v>96</v>
      </c>
      <c r="B97" s="32">
        <v>31959</v>
      </c>
      <c r="C97" s="12">
        <v>1.95</v>
      </c>
      <c r="D97" s="12">
        <v>3.31264</v>
      </c>
      <c r="E97" s="12">
        <v>5.5385</v>
      </c>
      <c r="F97" s="12">
        <v>0.18</v>
      </c>
      <c r="G97" s="12">
        <v>4.22343488813208</v>
      </c>
      <c r="H97" s="12">
        <v>0.97548292526136005</v>
      </c>
      <c r="I97" s="12">
        <v>6.58</v>
      </c>
    </row>
    <row r="98" spans="1:9">
      <c r="A98" s="12">
        <f t="shared" si="1"/>
        <v>97</v>
      </c>
      <c r="B98" s="32">
        <v>31990</v>
      </c>
      <c r="C98" s="12">
        <v>1.8</v>
      </c>
      <c r="D98" s="12">
        <v>3.5908000000000002</v>
      </c>
      <c r="E98" s="12">
        <v>6.5513599999999999</v>
      </c>
      <c r="F98" s="12">
        <v>8.6666666666669598E-2</v>
      </c>
      <c r="G98" s="12">
        <v>4.17826794749499</v>
      </c>
      <c r="H98" s="12">
        <v>1.0892459036628599</v>
      </c>
      <c r="I98" s="12">
        <v>6.73</v>
      </c>
    </row>
    <row r="99" spans="1:9">
      <c r="A99" s="12">
        <f t="shared" si="1"/>
        <v>98</v>
      </c>
      <c r="B99" s="32">
        <v>32021</v>
      </c>
      <c r="C99" s="12">
        <v>1.68</v>
      </c>
      <c r="D99" s="12">
        <v>3.6011799999999998</v>
      </c>
      <c r="E99" s="12">
        <v>6.6147999999999998</v>
      </c>
      <c r="F99" s="12">
        <v>-6.6666666666694904E-3</v>
      </c>
      <c r="G99" s="12">
        <v>4.2671129501790599</v>
      </c>
      <c r="H99" s="12">
        <v>0.99586303666919995</v>
      </c>
      <c r="I99" s="12">
        <v>7.22</v>
      </c>
    </row>
    <row r="100" spans="1:9">
      <c r="A100" s="12">
        <f t="shared" si="1"/>
        <v>99</v>
      </c>
      <c r="B100" s="32">
        <v>32051</v>
      </c>
      <c r="C100" s="12">
        <v>2.74</v>
      </c>
      <c r="D100" s="12">
        <v>3.7434099999999999</v>
      </c>
      <c r="E100" s="12">
        <v>7.6520700000000001</v>
      </c>
      <c r="F100" s="12">
        <v>9.9999999999999603E-2</v>
      </c>
      <c r="G100" s="12">
        <v>4.2223093717764</v>
      </c>
      <c r="H100" s="12">
        <v>1.24241362908981</v>
      </c>
      <c r="I100" s="12">
        <v>7.29</v>
      </c>
    </row>
    <row r="101" spans="1:9">
      <c r="A101" s="12">
        <f t="shared" si="1"/>
        <v>100</v>
      </c>
      <c r="B101" s="32">
        <v>32082</v>
      </c>
      <c r="C101" s="12">
        <v>2.2400000000000002</v>
      </c>
      <c r="D101" s="12">
        <v>3.75692</v>
      </c>
      <c r="E101" s="12">
        <v>7.7244700000000002</v>
      </c>
      <c r="F101" s="12">
        <v>-9.6666666666670203E-2</v>
      </c>
      <c r="G101" s="12">
        <v>4.2851121585010903</v>
      </c>
      <c r="H101" s="12">
        <v>0.92029748113902698</v>
      </c>
      <c r="I101" s="12">
        <v>6.69</v>
      </c>
    </row>
    <row r="102" spans="1:9">
      <c r="A102" s="12">
        <f t="shared" si="1"/>
        <v>101</v>
      </c>
      <c r="B102" s="32">
        <v>32112</v>
      </c>
      <c r="C102" s="12">
        <v>2.46</v>
      </c>
      <c r="D102" s="12">
        <v>3.8067299999999999</v>
      </c>
      <c r="E102" s="12">
        <v>7.3425500000000001</v>
      </c>
      <c r="F102" s="12">
        <v>-0.19333333333333</v>
      </c>
      <c r="G102" s="12">
        <v>4.3263499507546799</v>
      </c>
      <c r="H102" s="12">
        <v>1.0861949576429499</v>
      </c>
      <c r="I102" s="12">
        <v>6.77</v>
      </c>
    </row>
    <row r="103" spans="1:9">
      <c r="A103" s="12">
        <f t="shared" si="1"/>
        <v>102</v>
      </c>
      <c r="B103" s="32">
        <v>32143</v>
      </c>
      <c r="C103" s="12">
        <v>2.81</v>
      </c>
      <c r="D103" s="12">
        <v>3.7271200000000002</v>
      </c>
      <c r="E103" s="12">
        <v>7.7174699999999996</v>
      </c>
      <c r="F103" s="12">
        <v>-0.19</v>
      </c>
      <c r="G103" s="12">
        <v>4.3145269063652298</v>
      </c>
      <c r="H103" s="12">
        <v>0.97907269563517096</v>
      </c>
      <c r="I103" s="12">
        <v>6.83</v>
      </c>
    </row>
    <row r="104" spans="1:9">
      <c r="A104" s="12">
        <f t="shared" si="1"/>
        <v>103</v>
      </c>
      <c r="B104" s="32">
        <v>32174</v>
      </c>
      <c r="C104" s="12">
        <v>2.46</v>
      </c>
      <c r="D104" s="12">
        <v>3.5143800000000001</v>
      </c>
      <c r="E104" s="12">
        <v>6.8004199999999999</v>
      </c>
      <c r="F104" s="12">
        <v>-0.18333333333332999</v>
      </c>
      <c r="G104" s="12">
        <v>4.2036398774710202</v>
      </c>
      <c r="H104" s="12">
        <v>0.87000661155731496</v>
      </c>
      <c r="I104" s="12">
        <v>6.58</v>
      </c>
    </row>
    <row r="105" spans="1:9">
      <c r="A105" s="12">
        <f t="shared" si="1"/>
        <v>104</v>
      </c>
      <c r="B105" s="32">
        <v>32203</v>
      </c>
      <c r="C105" s="12">
        <v>2</v>
      </c>
      <c r="D105" s="12">
        <v>3.5992999999999999</v>
      </c>
      <c r="E105" s="12">
        <v>6.88002</v>
      </c>
      <c r="F105" s="12">
        <v>-0.176666666666669</v>
      </c>
      <c r="G105" s="12">
        <v>4.1769329865886196</v>
      </c>
      <c r="H105" s="12">
        <v>0.91404867419845104</v>
      </c>
      <c r="I105" s="12">
        <v>6.58</v>
      </c>
    </row>
    <row r="106" spans="1:9">
      <c r="A106" s="12">
        <f t="shared" si="1"/>
        <v>105</v>
      </c>
      <c r="B106" s="32">
        <v>32234</v>
      </c>
      <c r="C106" s="12">
        <v>2.0299999999999998</v>
      </c>
      <c r="D106" s="12">
        <v>3.7158000000000002</v>
      </c>
      <c r="E106" s="12">
        <v>6.8166500000000001</v>
      </c>
      <c r="F106" s="12">
        <v>-0.47</v>
      </c>
      <c r="G106" s="12">
        <v>4.2956734789508202</v>
      </c>
      <c r="H106" s="12">
        <v>0.98744979803608302</v>
      </c>
      <c r="I106" s="12">
        <v>6.87</v>
      </c>
    </row>
    <row r="107" spans="1:9">
      <c r="A107" s="12">
        <f t="shared" si="1"/>
        <v>106</v>
      </c>
      <c r="B107" s="32">
        <v>32264</v>
      </c>
      <c r="C107" s="12">
        <v>1.84</v>
      </c>
      <c r="D107" s="12">
        <v>3.7531500000000002</v>
      </c>
      <c r="E107" s="12">
        <v>5.99437</v>
      </c>
      <c r="F107" s="12">
        <v>-0.26333333333332998</v>
      </c>
      <c r="G107" s="12">
        <v>4.1221658278377102</v>
      </c>
      <c r="H107" s="12">
        <v>0.92101676910933605</v>
      </c>
      <c r="I107" s="12">
        <v>7.09</v>
      </c>
    </row>
    <row r="108" spans="1:9">
      <c r="A108" s="12">
        <f t="shared" si="1"/>
        <v>107</v>
      </c>
      <c r="B108" s="32">
        <v>32295</v>
      </c>
      <c r="C108" s="12">
        <v>2.1800000000000002</v>
      </c>
      <c r="D108" s="12">
        <v>3.8016899999999998</v>
      </c>
      <c r="E108" s="12">
        <v>5.7695100000000004</v>
      </c>
      <c r="F108" s="12">
        <v>-0.45666666666667</v>
      </c>
      <c r="G108" s="12">
        <v>4.2462711604291199</v>
      </c>
      <c r="H108" s="12">
        <v>1.0570075374597601</v>
      </c>
      <c r="I108" s="12">
        <v>7.51</v>
      </c>
    </row>
    <row r="109" spans="1:9">
      <c r="A109" s="12">
        <f t="shared" si="1"/>
        <v>108</v>
      </c>
      <c r="B109" s="32">
        <v>32325</v>
      </c>
      <c r="C109" s="12">
        <v>1.99</v>
      </c>
      <c r="D109" s="12">
        <v>4.0666000000000002</v>
      </c>
      <c r="E109" s="12">
        <v>5.0837300000000001</v>
      </c>
      <c r="F109" s="12">
        <v>-0.44999999999999901</v>
      </c>
      <c r="G109" s="12">
        <v>4.1781922017250199</v>
      </c>
      <c r="H109" s="12">
        <v>0.94776762855550101</v>
      </c>
      <c r="I109" s="12">
        <v>7.75</v>
      </c>
    </row>
    <row r="110" spans="1:9">
      <c r="A110" s="12">
        <f t="shared" si="1"/>
        <v>109</v>
      </c>
      <c r="B110" s="32">
        <v>32356</v>
      </c>
      <c r="C110" s="12">
        <v>1.96</v>
      </c>
      <c r="D110" s="12">
        <v>3.96509</v>
      </c>
      <c r="E110" s="12">
        <v>4.6754699999999998</v>
      </c>
      <c r="F110" s="12">
        <v>-0.24333333333333099</v>
      </c>
      <c r="G110" s="12">
        <v>4.1865174201930397</v>
      </c>
      <c r="H110" s="12">
        <v>0.95453987706620802</v>
      </c>
      <c r="I110" s="12">
        <v>8.01</v>
      </c>
    </row>
    <row r="111" spans="1:9">
      <c r="A111" s="12">
        <f t="shared" si="1"/>
        <v>110</v>
      </c>
      <c r="B111" s="32">
        <v>32387</v>
      </c>
      <c r="C111" s="12">
        <v>2.0299999999999998</v>
      </c>
      <c r="D111" s="12">
        <v>4.1204400000000003</v>
      </c>
      <c r="E111" s="12">
        <v>4.1236699999999997</v>
      </c>
      <c r="F111" s="12">
        <v>-0.43666666666666898</v>
      </c>
      <c r="G111" s="12">
        <v>4.2162119004569902</v>
      </c>
      <c r="H111" s="12">
        <v>1.07299202399126</v>
      </c>
      <c r="I111" s="12">
        <v>8.19</v>
      </c>
    </row>
    <row r="112" spans="1:9">
      <c r="A112" s="12">
        <f t="shared" si="1"/>
        <v>111</v>
      </c>
      <c r="B112" s="32">
        <v>32417</v>
      </c>
      <c r="C112" s="12">
        <v>1.76</v>
      </c>
      <c r="D112" s="12">
        <v>4.1286199999999997</v>
      </c>
      <c r="E112" s="12">
        <v>3.1321300000000001</v>
      </c>
      <c r="F112" s="12">
        <v>-0.43</v>
      </c>
      <c r="G112" s="12">
        <v>4.1533961699110096</v>
      </c>
      <c r="H112" s="12">
        <v>0.94812324602107401</v>
      </c>
      <c r="I112" s="12">
        <v>8.3000000000000007</v>
      </c>
    </row>
    <row r="113" spans="1:9">
      <c r="A113" s="12">
        <f t="shared" si="1"/>
        <v>112</v>
      </c>
      <c r="B113" s="32">
        <v>32448</v>
      </c>
      <c r="C113" s="12">
        <v>1.42</v>
      </c>
      <c r="D113" s="12">
        <v>4.17197</v>
      </c>
      <c r="E113" s="12">
        <v>2.7533699999999999</v>
      </c>
      <c r="F113" s="12">
        <v>-0.52333333333332999</v>
      </c>
      <c r="G113" s="12">
        <v>4.2065702035239001</v>
      </c>
      <c r="H113" s="12">
        <v>1.0248572816478601</v>
      </c>
      <c r="I113" s="12">
        <v>8.35</v>
      </c>
    </row>
    <row r="114" spans="1:9">
      <c r="A114" s="12">
        <f t="shared" si="1"/>
        <v>113</v>
      </c>
      <c r="B114" s="32">
        <v>32478</v>
      </c>
      <c r="C114" s="12">
        <v>1.51</v>
      </c>
      <c r="D114" s="12">
        <v>4.3053600000000003</v>
      </c>
      <c r="E114" s="12">
        <v>2.7521599999999999</v>
      </c>
      <c r="F114" s="12">
        <v>-0.51666666666667005</v>
      </c>
      <c r="G114" s="12">
        <v>4.2667480208731998</v>
      </c>
      <c r="H114" s="12">
        <v>1.10383530888262</v>
      </c>
      <c r="I114" s="12">
        <v>8.76</v>
      </c>
    </row>
    <row r="115" spans="1:9">
      <c r="A115" s="12">
        <f t="shared" si="1"/>
        <v>114</v>
      </c>
      <c r="B115" s="32">
        <v>32509</v>
      </c>
      <c r="C115" s="12">
        <v>1.64</v>
      </c>
      <c r="D115" s="12">
        <v>4.4326600000000003</v>
      </c>
      <c r="E115" s="12">
        <v>3.01275</v>
      </c>
      <c r="F115" s="12">
        <v>-0.40999999999999898</v>
      </c>
      <c r="G115" s="12">
        <v>4.2272419720161603</v>
      </c>
      <c r="H115" s="12">
        <v>1.01412510004531</v>
      </c>
      <c r="I115" s="12">
        <v>9.1199999999999992</v>
      </c>
    </row>
    <row r="116" spans="1:9">
      <c r="A116" s="12">
        <f t="shared" si="1"/>
        <v>115</v>
      </c>
      <c r="B116" s="32">
        <v>32540</v>
      </c>
      <c r="C116" s="12">
        <v>1.29</v>
      </c>
      <c r="D116" s="12">
        <v>4.6278800000000002</v>
      </c>
      <c r="E116" s="12">
        <v>2.1055899999999999</v>
      </c>
      <c r="F116" s="12">
        <v>-0.60333333333332995</v>
      </c>
      <c r="G116" s="12">
        <v>4.0515675141925396</v>
      </c>
      <c r="H116" s="12">
        <v>0.99780167910141504</v>
      </c>
      <c r="I116" s="12">
        <v>9.36</v>
      </c>
    </row>
    <row r="117" spans="1:9">
      <c r="A117" s="12">
        <f t="shared" si="1"/>
        <v>116</v>
      </c>
      <c r="B117" s="32">
        <v>32568</v>
      </c>
      <c r="C117" s="12">
        <v>1.37</v>
      </c>
      <c r="D117" s="12">
        <v>4.6556300000000004</v>
      </c>
      <c r="E117" s="12">
        <v>2.1152299999999999</v>
      </c>
      <c r="F117" s="12">
        <v>-0.79666666666666996</v>
      </c>
      <c r="G117" s="12">
        <v>4.0855920577809304</v>
      </c>
      <c r="H117" s="12">
        <v>0.949894238105365</v>
      </c>
      <c r="I117" s="12">
        <v>9.85</v>
      </c>
    </row>
    <row r="118" spans="1:9">
      <c r="A118" s="12">
        <f t="shared" si="1"/>
        <v>117</v>
      </c>
      <c r="B118" s="32">
        <v>32599</v>
      </c>
      <c r="C118" s="12">
        <v>1.59</v>
      </c>
      <c r="D118" s="12">
        <v>4.8435600000000001</v>
      </c>
      <c r="E118" s="12">
        <v>1.6256200000000001</v>
      </c>
      <c r="F118" s="12">
        <v>-0.59</v>
      </c>
      <c r="G118" s="12">
        <v>4.2049987679206096</v>
      </c>
      <c r="H118" s="12">
        <v>0.99979278259829996</v>
      </c>
      <c r="I118" s="12">
        <v>9.84</v>
      </c>
    </row>
    <row r="119" spans="1:9">
      <c r="A119" s="12">
        <f t="shared" si="1"/>
        <v>118</v>
      </c>
      <c r="B119" s="32">
        <v>32629</v>
      </c>
      <c r="C119" s="12">
        <v>1.86</v>
      </c>
      <c r="D119" s="12">
        <v>4.9214399999999996</v>
      </c>
      <c r="E119" s="12">
        <v>1.05447</v>
      </c>
      <c r="F119" s="12">
        <v>-0.58333333333333004</v>
      </c>
      <c r="G119" s="12">
        <v>3.9633183613686098</v>
      </c>
      <c r="H119" s="12">
        <v>1.0908145728699301</v>
      </c>
      <c r="I119" s="12">
        <v>9.81</v>
      </c>
    </row>
    <row r="120" spans="1:9">
      <c r="A120" s="12">
        <f t="shared" si="1"/>
        <v>119</v>
      </c>
      <c r="B120" s="32">
        <v>32660</v>
      </c>
      <c r="C120" s="12">
        <v>1.93</v>
      </c>
      <c r="D120" s="12">
        <v>4.7054200000000002</v>
      </c>
      <c r="E120" s="12">
        <v>0.84887000000000001</v>
      </c>
      <c r="F120" s="12">
        <v>-0.47666666666667001</v>
      </c>
      <c r="G120" s="12">
        <v>4.0767989871078898</v>
      </c>
      <c r="H120" s="12">
        <v>1.16249342108862</v>
      </c>
      <c r="I120" s="12">
        <v>9.5299999999999994</v>
      </c>
    </row>
    <row r="121" spans="1:9">
      <c r="A121" s="12">
        <f t="shared" si="1"/>
        <v>120</v>
      </c>
      <c r="B121" s="32">
        <v>32690</v>
      </c>
      <c r="C121" s="12">
        <v>2.0499999999999998</v>
      </c>
      <c r="D121" s="12">
        <v>4.4489900000000002</v>
      </c>
      <c r="E121" s="12">
        <v>-8.9039999999999994E-2</v>
      </c>
      <c r="F121" s="12">
        <v>-0.56999999999999895</v>
      </c>
      <c r="G121" s="12">
        <v>3.8609816930082599</v>
      </c>
      <c r="H121" s="12">
        <v>1.15156798554614</v>
      </c>
      <c r="I121" s="12">
        <v>9.24</v>
      </c>
    </row>
    <row r="122" spans="1:9">
      <c r="A122" s="12">
        <f t="shared" si="1"/>
        <v>121</v>
      </c>
      <c r="B122" s="32">
        <v>32721</v>
      </c>
      <c r="C122" s="12">
        <v>1.62</v>
      </c>
      <c r="D122" s="12">
        <v>4.1513900000000001</v>
      </c>
      <c r="E122" s="12">
        <v>0.38212000000000002</v>
      </c>
      <c r="F122" s="12">
        <v>-0.56333333333333002</v>
      </c>
      <c r="G122" s="12">
        <v>3.7870127769530599</v>
      </c>
      <c r="H122" s="12">
        <v>1.1552770524065099</v>
      </c>
      <c r="I122" s="12">
        <v>8.99</v>
      </c>
    </row>
    <row r="123" spans="1:9">
      <c r="A123" s="12">
        <f t="shared" si="1"/>
        <v>122</v>
      </c>
      <c r="B123" s="32">
        <v>32752</v>
      </c>
      <c r="C123" s="12">
        <v>1.6</v>
      </c>
      <c r="D123" s="12">
        <v>3.87724</v>
      </c>
      <c r="E123" s="12">
        <v>0.29885</v>
      </c>
      <c r="F123" s="12">
        <v>-0.456666666666671</v>
      </c>
      <c r="G123" s="12">
        <v>3.8493379722753698</v>
      </c>
      <c r="H123" s="12">
        <v>1.1883357371759</v>
      </c>
      <c r="I123" s="12">
        <v>9.02</v>
      </c>
    </row>
    <row r="124" spans="1:9">
      <c r="A124" s="12">
        <f t="shared" si="1"/>
        <v>123</v>
      </c>
      <c r="B124" s="32">
        <v>32782</v>
      </c>
      <c r="C124" s="12">
        <v>1.89</v>
      </c>
      <c r="D124" s="12">
        <v>3.9445299999999999</v>
      </c>
      <c r="E124" s="12">
        <v>-0.26240000000000002</v>
      </c>
      <c r="F124" s="12">
        <v>-0.45</v>
      </c>
      <c r="G124" s="12">
        <v>3.6864844794115901</v>
      </c>
      <c r="H124" s="12">
        <v>1.2312873124946799</v>
      </c>
      <c r="I124" s="12">
        <v>8.84</v>
      </c>
    </row>
    <row r="125" spans="1:9">
      <c r="A125" s="12">
        <f t="shared" si="1"/>
        <v>124</v>
      </c>
      <c r="B125" s="32">
        <v>32813</v>
      </c>
      <c r="C125" s="12">
        <v>1.97</v>
      </c>
      <c r="D125" s="12">
        <v>3.9302800000000002</v>
      </c>
      <c r="E125" s="12">
        <v>-9.3679999999999999E-2</v>
      </c>
      <c r="F125" s="12">
        <v>-0.34333333333332899</v>
      </c>
      <c r="G125" s="12">
        <v>3.9539591211581602</v>
      </c>
      <c r="H125" s="12">
        <v>1.2461266728756999</v>
      </c>
      <c r="I125" s="12">
        <v>8.5500000000000007</v>
      </c>
    </row>
    <row r="126" spans="1:9">
      <c r="A126" s="12">
        <f t="shared" si="1"/>
        <v>125</v>
      </c>
      <c r="B126" s="32">
        <v>32843</v>
      </c>
      <c r="C126" s="12">
        <v>1.89</v>
      </c>
      <c r="D126" s="12">
        <v>3.9062199999999998</v>
      </c>
      <c r="E126" s="12">
        <v>4.231E-2</v>
      </c>
      <c r="F126" s="12">
        <v>-0.33666666666667</v>
      </c>
      <c r="G126" s="12">
        <v>4.0122762494555504</v>
      </c>
      <c r="H126" s="12">
        <v>1.3086361640459201</v>
      </c>
      <c r="I126" s="12">
        <v>8.4499999999999993</v>
      </c>
    </row>
    <row r="127" spans="1:9">
      <c r="A127" s="12">
        <f t="shared" si="1"/>
        <v>126</v>
      </c>
      <c r="B127" s="32">
        <v>32874</v>
      </c>
      <c r="C127" s="12">
        <v>1.51</v>
      </c>
      <c r="D127" s="12">
        <v>4.1604299999999999</v>
      </c>
      <c r="E127" s="12">
        <v>-0.92842999999999998</v>
      </c>
      <c r="F127" s="12">
        <v>-0.33</v>
      </c>
      <c r="G127" s="12">
        <v>3.7187658625903102</v>
      </c>
      <c r="H127" s="12">
        <v>1.2539545262052301</v>
      </c>
      <c r="I127" s="12">
        <v>8.23</v>
      </c>
    </row>
    <row r="128" spans="1:9">
      <c r="A128" s="12">
        <f t="shared" si="1"/>
        <v>127</v>
      </c>
      <c r="B128" s="32">
        <v>32905</v>
      </c>
      <c r="C128" s="12">
        <v>1.63</v>
      </c>
      <c r="D128" s="12">
        <v>4.2723300000000002</v>
      </c>
      <c r="E128" s="12">
        <v>0.51409000000000005</v>
      </c>
      <c r="F128" s="12">
        <v>-0.42333333333333001</v>
      </c>
      <c r="G128" s="12">
        <v>3.7129626334971801</v>
      </c>
      <c r="H128" s="12">
        <v>1.22906362624347</v>
      </c>
      <c r="I128" s="12">
        <v>8.24</v>
      </c>
    </row>
    <row r="129" spans="1:9">
      <c r="A129" s="12">
        <f t="shared" si="1"/>
        <v>128</v>
      </c>
      <c r="B129" s="32">
        <v>32933</v>
      </c>
      <c r="C129" s="12">
        <v>1.56</v>
      </c>
      <c r="D129" s="12">
        <v>4.2765300000000002</v>
      </c>
      <c r="E129" s="12">
        <v>0.76922999999999997</v>
      </c>
      <c r="F129" s="12">
        <v>-0.51666666666667005</v>
      </c>
      <c r="G129" s="12">
        <v>3.7182939102692201</v>
      </c>
      <c r="H129" s="12">
        <v>1.25499943600646</v>
      </c>
      <c r="I129" s="12">
        <v>8.2799999999999994</v>
      </c>
    </row>
    <row r="130" spans="1:9">
      <c r="A130" s="12">
        <f t="shared" si="1"/>
        <v>129</v>
      </c>
      <c r="B130" s="32">
        <v>32964</v>
      </c>
      <c r="C130" s="12">
        <v>1.26</v>
      </c>
      <c r="D130" s="12">
        <v>3.8036599999999998</v>
      </c>
      <c r="E130" s="12">
        <v>0.52329999999999999</v>
      </c>
      <c r="F130" s="12">
        <v>-0.31</v>
      </c>
      <c r="G130" s="12">
        <v>3.7574320120643701</v>
      </c>
      <c r="H130" s="12">
        <v>1.233282796658</v>
      </c>
      <c r="I130" s="12">
        <v>8.26</v>
      </c>
    </row>
    <row r="131" spans="1:9">
      <c r="A131" s="12">
        <f t="shared" si="1"/>
        <v>130</v>
      </c>
      <c r="B131" s="32">
        <v>32994</v>
      </c>
      <c r="C131" s="12">
        <v>1.81</v>
      </c>
      <c r="D131" s="12">
        <v>3.6592600000000002</v>
      </c>
      <c r="E131" s="12">
        <v>1.4437500000000001</v>
      </c>
      <c r="F131" s="12">
        <v>-0.30333333333332901</v>
      </c>
      <c r="G131" s="12">
        <v>3.75457230072842</v>
      </c>
      <c r="H131" s="12">
        <v>1.2677826563358301</v>
      </c>
      <c r="I131" s="12">
        <v>8.18</v>
      </c>
    </row>
    <row r="132" spans="1:9">
      <c r="A132" s="12">
        <f t="shared" ref="A132:A195" si="2">A131+1</f>
        <v>131</v>
      </c>
      <c r="B132" s="32">
        <v>33025</v>
      </c>
      <c r="C132" s="12">
        <v>1.79</v>
      </c>
      <c r="D132" s="12">
        <v>3.8887100000000001</v>
      </c>
      <c r="E132" s="12">
        <v>1.72282</v>
      </c>
      <c r="F132" s="12">
        <v>-0.49666666666666998</v>
      </c>
      <c r="G132" s="12">
        <v>3.8517175404913599</v>
      </c>
      <c r="H132" s="12">
        <v>1.2302323590654101</v>
      </c>
      <c r="I132" s="12">
        <v>8.2899999999999991</v>
      </c>
    </row>
    <row r="133" spans="1:9">
      <c r="A133" s="12">
        <f t="shared" si="2"/>
        <v>132</v>
      </c>
      <c r="B133" s="32">
        <v>33055</v>
      </c>
      <c r="C133" s="12">
        <v>1.84</v>
      </c>
      <c r="D133" s="12">
        <v>3.8975399999999998</v>
      </c>
      <c r="E133" s="12">
        <v>2.5116000000000001</v>
      </c>
      <c r="F133" s="12">
        <v>-0.19</v>
      </c>
      <c r="G133" s="12">
        <v>3.8447138841545199</v>
      </c>
      <c r="H133" s="12">
        <v>1.2220545705186701</v>
      </c>
      <c r="I133" s="12">
        <v>8.15</v>
      </c>
    </row>
    <row r="134" spans="1:9">
      <c r="A134" s="12">
        <f t="shared" si="2"/>
        <v>133</v>
      </c>
      <c r="B134" s="32">
        <v>33086</v>
      </c>
      <c r="C134" s="12">
        <v>1.55</v>
      </c>
      <c r="D134" s="12">
        <v>4.5764899999999997</v>
      </c>
      <c r="E134" s="12">
        <v>1.89846</v>
      </c>
      <c r="F134" s="12">
        <v>1.6666666666670198E-2</v>
      </c>
      <c r="G134" s="12">
        <v>3.8844544472362399</v>
      </c>
      <c r="H134" s="12">
        <v>1.2060738681777301</v>
      </c>
      <c r="I134" s="12">
        <v>8.1300000000000008</v>
      </c>
    </row>
    <row r="135" spans="1:9">
      <c r="A135" s="12">
        <f t="shared" si="2"/>
        <v>134</v>
      </c>
      <c r="B135" s="32">
        <v>33117</v>
      </c>
      <c r="C135" s="12">
        <v>1.82</v>
      </c>
      <c r="D135" s="12">
        <v>4.9848999999999997</v>
      </c>
      <c r="E135" s="12">
        <v>2.3985500000000002</v>
      </c>
      <c r="F135" s="12">
        <v>0.22333333333333</v>
      </c>
      <c r="G135" s="12">
        <v>3.9375393004952901</v>
      </c>
      <c r="H135" s="12">
        <v>1.22958746005871</v>
      </c>
      <c r="I135" s="12">
        <v>8.1999999999999993</v>
      </c>
    </row>
    <row r="136" spans="1:9">
      <c r="A136" s="12">
        <f t="shared" si="2"/>
        <v>135</v>
      </c>
      <c r="B136" s="32">
        <v>33147</v>
      </c>
      <c r="C136" s="12">
        <v>2.09</v>
      </c>
      <c r="D136" s="12">
        <v>5.1747800000000002</v>
      </c>
      <c r="E136" s="12">
        <v>1.7048700000000001</v>
      </c>
      <c r="F136" s="12">
        <v>0.23</v>
      </c>
      <c r="G136" s="12">
        <v>3.9595932075581</v>
      </c>
      <c r="H136" s="12">
        <v>1.2873844682186499</v>
      </c>
      <c r="I136" s="12">
        <v>8.11</v>
      </c>
    </row>
    <row r="137" spans="1:9">
      <c r="A137" s="12">
        <f t="shared" si="2"/>
        <v>136</v>
      </c>
      <c r="B137" s="32">
        <v>33178</v>
      </c>
      <c r="C137" s="12">
        <v>2.36</v>
      </c>
      <c r="D137" s="12">
        <v>5.0786300000000004</v>
      </c>
      <c r="E137" s="12">
        <v>0.17917</v>
      </c>
      <c r="F137" s="12">
        <v>0.53333333333333099</v>
      </c>
      <c r="G137" s="12">
        <v>4.05687139075728</v>
      </c>
      <c r="H137" s="12">
        <v>1.2225345094090001</v>
      </c>
      <c r="I137" s="12">
        <v>7.81</v>
      </c>
    </row>
    <row r="138" spans="1:9">
      <c r="A138" s="12">
        <f t="shared" si="2"/>
        <v>137</v>
      </c>
      <c r="B138" s="32">
        <v>33208</v>
      </c>
      <c r="C138" s="12">
        <v>2.35</v>
      </c>
      <c r="D138" s="12">
        <v>4.8736800000000002</v>
      </c>
      <c r="E138" s="12">
        <v>-1.0788199999999999</v>
      </c>
      <c r="F138" s="12">
        <v>0.63666666666666905</v>
      </c>
      <c r="G138" s="12">
        <v>4.00942424128589</v>
      </c>
      <c r="H138" s="12">
        <v>1.2883256065848401</v>
      </c>
      <c r="I138" s="12">
        <v>7.31</v>
      </c>
    </row>
    <row r="139" spans="1:9">
      <c r="A139" s="12">
        <f t="shared" si="2"/>
        <v>138</v>
      </c>
      <c r="B139" s="32">
        <v>33239</v>
      </c>
      <c r="C139" s="12">
        <v>2.42</v>
      </c>
      <c r="D139" s="12">
        <v>4.4802099999999996</v>
      </c>
      <c r="E139" s="12">
        <v>-0.84677000000000002</v>
      </c>
      <c r="F139" s="12">
        <v>0.74</v>
      </c>
      <c r="G139" s="12">
        <v>3.9202157749116902</v>
      </c>
      <c r="H139" s="12">
        <v>1.2543457707461201</v>
      </c>
      <c r="I139" s="12">
        <v>6.91</v>
      </c>
    </row>
    <row r="140" spans="1:9">
      <c r="A140" s="12">
        <f t="shared" si="2"/>
        <v>139</v>
      </c>
      <c r="B140" s="32">
        <v>33270</v>
      </c>
      <c r="C140" s="12">
        <v>2.0499999999999998</v>
      </c>
      <c r="D140" s="12">
        <v>4.0747799999999996</v>
      </c>
      <c r="E140" s="12">
        <v>-2.4975100000000001</v>
      </c>
      <c r="F140" s="12">
        <v>0.94666666666666999</v>
      </c>
      <c r="G140" s="12">
        <v>3.9535988413174001</v>
      </c>
      <c r="H140" s="12">
        <v>1.20161774178888</v>
      </c>
      <c r="I140" s="12">
        <v>6.25</v>
      </c>
    </row>
    <row r="141" spans="1:9">
      <c r="A141" s="12">
        <f t="shared" si="2"/>
        <v>140</v>
      </c>
      <c r="B141" s="32">
        <v>33298</v>
      </c>
      <c r="C141" s="12">
        <v>2.04</v>
      </c>
      <c r="D141" s="12">
        <v>3.7056</v>
      </c>
      <c r="E141" s="12">
        <v>-3.4814699999999998</v>
      </c>
      <c r="F141" s="12">
        <v>1.15333333333333</v>
      </c>
      <c r="G141" s="12">
        <v>3.9571210999982398</v>
      </c>
      <c r="H141" s="12">
        <v>1.1899511517968699</v>
      </c>
      <c r="I141" s="12">
        <v>6.12</v>
      </c>
    </row>
    <row r="142" spans="1:9">
      <c r="A142" s="12">
        <f t="shared" si="2"/>
        <v>141</v>
      </c>
      <c r="B142" s="32">
        <v>33329</v>
      </c>
      <c r="C142" s="12">
        <v>1.92</v>
      </c>
      <c r="D142" s="12">
        <v>3.6770700000000001</v>
      </c>
      <c r="E142" s="12">
        <v>-3.1221899999999998</v>
      </c>
      <c r="F142" s="12">
        <v>1.06</v>
      </c>
      <c r="G142" s="12">
        <v>3.9008549564197801</v>
      </c>
      <c r="H142" s="12">
        <v>1.14729203954651</v>
      </c>
      <c r="I142" s="12">
        <v>5.91</v>
      </c>
    </row>
    <row r="143" spans="1:9">
      <c r="A143" s="12">
        <f t="shared" si="2"/>
        <v>142</v>
      </c>
      <c r="B143" s="32">
        <v>33359</v>
      </c>
      <c r="C143" s="12">
        <v>1.8</v>
      </c>
      <c r="D143" s="12">
        <v>3.8728899999999999</v>
      </c>
      <c r="E143" s="12">
        <v>-2.3692099999999998</v>
      </c>
      <c r="F143" s="12">
        <v>1.2666666666666699</v>
      </c>
      <c r="G143" s="12">
        <v>4.0244780226462504</v>
      </c>
      <c r="H143" s="12">
        <v>1.1669336722922501</v>
      </c>
      <c r="I143" s="12">
        <v>5.78</v>
      </c>
    </row>
    <row r="144" spans="1:9">
      <c r="A144" s="12">
        <f t="shared" si="2"/>
        <v>143</v>
      </c>
      <c r="B144" s="32">
        <v>33390</v>
      </c>
      <c r="C144" s="12">
        <v>1.72</v>
      </c>
      <c r="D144" s="12">
        <v>3.59076</v>
      </c>
      <c r="E144" s="12">
        <v>-1.79905</v>
      </c>
      <c r="F144" s="12">
        <v>1.2733333333333301</v>
      </c>
      <c r="G144" s="12">
        <v>4.0648240527293797</v>
      </c>
      <c r="H144" s="12">
        <v>1.15185846543152</v>
      </c>
      <c r="I144" s="12">
        <v>5.9</v>
      </c>
    </row>
    <row r="145" spans="1:9">
      <c r="A145" s="12">
        <f t="shared" si="2"/>
        <v>144</v>
      </c>
      <c r="B145" s="32">
        <v>33420</v>
      </c>
      <c r="C145" s="12">
        <v>1.69</v>
      </c>
      <c r="D145" s="12">
        <v>3.49797</v>
      </c>
      <c r="E145" s="12">
        <v>-1.57805</v>
      </c>
      <c r="F145" s="12">
        <v>1.18</v>
      </c>
      <c r="G145" s="12">
        <v>4.0151390515243701</v>
      </c>
      <c r="H145" s="12">
        <v>1.0985448289275299</v>
      </c>
      <c r="I145" s="12">
        <v>5.82</v>
      </c>
    </row>
    <row r="146" spans="1:9">
      <c r="A146" s="12">
        <f t="shared" si="2"/>
        <v>145</v>
      </c>
      <c r="B146" s="32">
        <v>33451</v>
      </c>
      <c r="C146" s="12">
        <v>1.83</v>
      </c>
      <c r="D146" s="12">
        <v>3.0517099999999999</v>
      </c>
      <c r="E146" s="12">
        <v>-1.79758</v>
      </c>
      <c r="F146" s="12">
        <v>1.28666666666667</v>
      </c>
      <c r="G146" s="12">
        <v>4.0646560951154802</v>
      </c>
      <c r="H146" s="12">
        <v>1.0314239125348199</v>
      </c>
      <c r="I146" s="12">
        <v>5.66</v>
      </c>
    </row>
    <row r="147" spans="1:9">
      <c r="A147" s="12">
        <f t="shared" si="2"/>
        <v>146</v>
      </c>
      <c r="B147" s="32">
        <v>33482</v>
      </c>
      <c r="C147" s="12">
        <v>2.04</v>
      </c>
      <c r="D147" s="12">
        <v>2.7766899999999999</v>
      </c>
      <c r="E147" s="12">
        <v>-1.06673</v>
      </c>
      <c r="F147" s="12">
        <v>1.2933333333333299</v>
      </c>
      <c r="G147" s="12">
        <v>4.1050563231407802</v>
      </c>
      <c r="H147" s="12">
        <v>1.03847784071933</v>
      </c>
      <c r="I147" s="12">
        <v>5.45</v>
      </c>
    </row>
    <row r="148" spans="1:9">
      <c r="A148" s="12">
        <f t="shared" si="2"/>
        <v>147</v>
      </c>
      <c r="B148" s="32">
        <v>33512</v>
      </c>
      <c r="C148" s="12">
        <v>2.02</v>
      </c>
      <c r="D148" s="12">
        <v>2.38314</v>
      </c>
      <c r="E148" s="12">
        <v>-0.47959000000000002</v>
      </c>
      <c r="F148" s="12">
        <v>1.4</v>
      </c>
      <c r="G148" s="12">
        <v>4.1031264865417096</v>
      </c>
      <c r="H148" s="12">
        <v>1.0511386310886399</v>
      </c>
      <c r="I148" s="12">
        <v>5.21</v>
      </c>
    </row>
    <row r="149" spans="1:9">
      <c r="A149" s="12">
        <f t="shared" si="2"/>
        <v>148</v>
      </c>
      <c r="B149" s="32">
        <v>33543</v>
      </c>
      <c r="C149" s="12">
        <v>2.0699999999999998</v>
      </c>
      <c r="D149" s="12">
        <v>2.4779100000000001</v>
      </c>
      <c r="E149" s="12">
        <v>0.58423000000000003</v>
      </c>
      <c r="F149" s="12">
        <v>1.40333333333333</v>
      </c>
      <c r="G149" s="12">
        <v>4.2010234709786296</v>
      </c>
      <c r="H149" s="12">
        <v>1.0212160776346499</v>
      </c>
      <c r="I149" s="12">
        <v>4.8099999999999996</v>
      </c>
    </row>
    <row r="150" spans="1:9">
      <c r="A150" s="12">
        <f t="shared" si="2"/>
        <v>149</v>
      </c>
      <c r="B150" s="32">
        <v>33573</v>
      </c>
      <c r="C150" s="12">
        <v>2.5499999999999998</v>
      </c>
      <c r="D150" s="12">
        <v>2.6384799999999999</v>
      </c>
      <c r="E150" s="12">
        <v>0.84453999999999996</v>
      </c>
      <c r="F150" s="12">
        <v>1.7066666666666701</v>
      </c>
      <c r="G150" s="12">
        <v>4.3589761412191104</v>
      </c>
      <c r="H150" s="12">
        <v>1.1167177020552801</v>
      </c>
      <c r="I150" s="12">
        <v>4.43</v>
      </c>
    </row>
    <row r="151" spans="1:9">
      <c r="A151" s="12">
        <f t="shared" si="2"/>
        <v>150</v>
      </c>
      <c r="B151" s="32">
        <v>33604</v>
      </c>
      <c r="C151" s="12">
        <v>1.82</v>
      </c>
      <c r="D151" s="12">
        <v>2.38897</v>
      </c>
      <c r="E151" s="12">
        <v>0.72694000000000003</v>
      </c>
      <c r="F151" s="12">
        <v>1.71</v>
      </c>
      <c r="G151" s="12">
        <v>4.1476283301694199</v>
      </c>
      <c r="H151" s="12">
        <v>1.0705487614993101</v>
      </c>
      <c r="I151" s="12">
        <v>4.03</v>
      </c>
    </row>
    <row r="152" spans="1:9">
      <c r="A152" s="12">
        <f t="shared" si="2"/>
        <v>151</v>
      </c>
      <c r="B152" s="32">
        <v>33635</v>
      </c>
      <c r="C152" s="12">
        <v>1.96</v>
      </c>
      <c r="D152" s="12">
        <v>2.59626</v>
      </c>
      <c r="E152" s="12">
        <v>2.1366800000000001</v>
      </c>
      <c r="F152" s="12">
        <v>1.81666666666667</v>
      </c>
      <c r="G152" s="12">
        <v>4.1676252383236099</v>
      </c>
      <c r="H152" s="12">
        <v>1.03248277452868</v>
      </c>
      <c r="I152" s="12">
        <v>4.0599999999999996</v>
      </c>
    </row>
    <row r="153" spans="1:9">
      <c r="A153" s="12">
        <f t="shared" si="2"/>
        <v>152</v>
      </c>
      <c r="B153" s="32">
        <v>33664</v>
      </c>
      <c r="C153" s="12">
        <v>1.71</v>
      </c>
      <c r="D153" s="12">
        <v>2.8242699999999998</v>
      </c>
      <c r="E153" s="12">
        <v>3.5413700000000001</v>
      </c>
      <c r="F153" s="12">
        <v>1.8233333333333299</v>
      </c>
      <c r="G153" s="12">
        <v>4.1606942589007199</v>
      </c>
      <c r="H153" s="12">
        <v>1.02118510073546</v>
      </c>
      <c r="I153" s="12">
        <v>3.98</v>
      </c>
    </row>
    <row r="154" spans="1:9">
      <c r="A154" s="12">
        <f t="shared" si="2"/>
        <v>153</v>
      </c>
      <c r="B154" s="32">
        <v>33695</v>
      </c>
      <c r="C154" s="12">
        <v>1.6</v>
      </c>
      <c r="D154" s="12">
        <v>2.9146999999999998</v>
      </c>
      <c r="E154" s="12">
        <v>4.1074700000000002</v>
      </c>
      <c r="F154" s="12">
        <v>1.83</v>
      </c>
      <c r="G154" s="12">
        <v>4.1443803183084098</v>
      </c>
      <c r="H154" s="12">
        <v>1.00327793950107</v>
      </c>
      <c r="I154" s="12">
        <v>3.73</v>
      </c>
    </row>
    <row r="155" spans="1:9">
      <c r="A155" s="12">
        <f t="shared" si="2"/>
        <v>154</v>
      </c>
      <c r="B155" s="32">
        <v>33725</v>
      </c>
      <c r="C155" s="12">
        <v>1.8</v>
      </c>
      <c r="D155" s="12">
        <v>2.6248300000000002</v>
      </c>
      <c r="E155" s="12">
        <v>3.41777</v>
      </c>
      <c r="F155" s="12">
        <v>2.0366666666666702</v>
      </c>
      <c r="G155" s="12">
        <v>4.3085623667941997</v>
      </c>
      <c r="H155" s="12">
        <v>1.0073703924844499</v>
      </c>
      <c r="I155" s="12">
        <v>3.82</v>
      </c>
    </row>
    <row r="156" spans="1:9">
      <c r="A156" s="12">
        <f t="shared" si="2"/>
        <v>155</v>
      </c>
      <c r="B156" s="32">
        <v>33756</v>
      </c>
      <c r="C156" s="12">
        <v>1.91</v>
      </c>
      <c r="D156" s="12">
        <v>2.6341999999999999</v>
      </c>
      <c r="E156" s="12">
        <v>2.5011000000000001</v>
      </c>
      <c r="F156" s="12">
        <v>2.2433333333333301</v>
      </c>
      <c r="G156" s="12">
        <v>4.2722982611806497</v>
      </c>
      <c r="H156" s="12">
        <v>0.96749355241983304</v>
      </c>
      <c r="I156" s="12">
        <v>3.76</v>
      </c>
    </row>
    <row r="157" spans="1:9">
      <c r="A157" s="12">
        <f t="shared" si="2"/>
        <v>156</v>
      </c>
      <c r="B157" s="32">
        <v>33786</v>
      </c>
      <c r="C157" s="12">
        <v>2.12</v>
      </c>
      <c r="D157" s="12">
        <v>2.8105899999999999</v>
      </c>
      <c r="E157" s="12">
        <v>3.3142499999999999</v>
      </c>
      <c r="F157" s="12">
        <v>2.15</v>
      </c>
      <c r="G157" s="12">
        <v>4.18684940712859</v>
      </c>
      <c r="H157" s="12">
        <v>0.97324721552901805</v>
      </c>
      <c r="I157" s="12">
        <v>3.25</v>
      </c>
    </row>
    <row r="158" spans="1:9">
      <c r="A158" s="12">
        <f t="shared" si="2"/>
        <v>157</v>
      </c>
      <c r="B158" s="32">
        <v>33817</v>
      </c>
      <c r="C158" s="12">
        <v>2.0299999999999998</v>
      </c>
      <c r="D158" s="12">
        <v>2.7109999999999999</v>
      </c>
      <c r="E158" s="12">
        <v>2.72567</v>
      </c>
      <c r="F158" s="12">
        <v>2.0533333333333301</v>
      </c>
      <c r="G158" s="12">
        <v>4.2220660795210998</v>
      </c>
      <c r="H158" s="12">
        <v>0.95663560265800496</v>
      </c>
      <c r="I158" s="12">
        <v>3.3</v>
      </c>
    </row>
    <row r="159" spans="1:9">
      <c r="A159" s="12">
        <f t="shared" si="2"/>
        <v>158</v>
      </c>
      <c r="B159" s="32">
        <v>33848</v>
      </c>
      <c r="C159" s="12">
        <v>2.25</v>
      </c>
      <c r="D159" s="12">
        <v>2.52521</v>
      </c>
      <c r="E159" s="12">
        <v>2.0627399999999998</v>
      </c>
      <c r="F159" s="12">
        <v>2.0566666666666702</v>
      </c>
      <c r="G159" s="12">
        <v>4.4791443930751402</v>
      </c>
      <c r="H159" s="12">
        <v>0.99753002143515701</v>
      </c>
      <c r="I159" s="12">
        <v>3.22</v>
      </c>
    </row>
    <row r="160" spans="1:9">
      <c r="A160" s="12">
        <f t="shared" si="2"/>
        <v>159</v>
      </c>
      <c r="B160" s="32">
        <v>33878</v>
      </c>
      <c r="C160" s="12">
        <v>2.04</v>
      </c>
      <c r="D160" s="12">
        <v>2.6951100000000001</v>
      </c>
      <c r="E160" s="12">
        <v>3.00041</v>
      </c>
      <c r="F160" s="12">
        <v>1.76</v>
      </c>
      <c r="G160" s="12">
        <v>4.2566219623746004</v>
      </c>
      <c r="H160" s="12">
        <v>0.96710933108512598</v>
      </c>
      <c r="I160" s="12">
        <v>3.1</v>
      </c>
    </row>
    <row r="161" spans="1:9">
      <c r="A161" s="12">
        <f t="shared" si="2"/>
        <v>160</v>
      </c>
      <c r="B161" s="32">
        <v>33909</v>
      </c>
      <c r="C161" s="12">
        <v>2.0099999999999998</v>
      </c>
      <c r="D161" s="12">
        <v>2.6710099999999999</v>
      </c>
      <c r="E161" s="12">
        <v>3.5644399999999998</v>
      </c>
      <c r="F161" s="12">
        <v>1.86666666666667</v>
      </c>
      <c r="G161" s="12">
        <v>4.3813153209183904</v>
      </c>
      <c r="H161" s="12">
        <v>0.95803240783870502</v>
      </c>
      <c r="I161" s="12">
        <v>3.09</v>
      </c>
    </row>
    <row r="162" spans="1:9">
      <c r="A162" s="12">
        <f t="shared" si="2"/>
        <v>161</v>
      </c>
      <c r="B162" s="32">
        <v>33939</v>
      </c>
      <c r="C162" s="12">
        <v>2.11</v>
      </c>
      <c r="D162" s="12">
        <v>2.5933199999999998</v>
      </c>
      <c r="E162" s="12">
        <v>4.0593599999999999</v>
      </c>
      <c r="F162" s="12">
        <v>1.87333333333333</v>
      </c>
      <c r="G162" s="12">
        <v>4.4810222799812802</v>
      </c>
      <c r="H162" s="12">
        <v>1.0074128943256899</v>
      </c>
      <c r="I162" s="12">
        <v>2.92</v>
      </c>
    </row>
    <row r="163" spans="1:9">
      <c r="A163" s="12">
        <f t="shared" si="2"/>
        <v>162</v>
      </c>
      <c r="B163" s="32">
        <v>33970</v>
      </c>
      <c r="C163" s="12">
        <v>2.2799999999999998</v>
      </c>
      <c r="D163" s="12">
        <v>2.7044999999999999</v>
      </c>
      <c r="E163" s="12">
        <v>5.0962199999999998</v>
      </c>
      <c r="F163" s="12">
        <v>1.78</v>
      </c>
      <c r="G163" s="12">
        <v>4.42748988908376</v>
      </c>
      <c r="H163" s="12">
        <v>0.90069362876447301</v>
      </c>
      <c r="I163" s="12">
        <v>3.02</v>
      </c>
    </row>
    <row r="164" spans="1:9">
      <c r="A164" s="12">
        <f t="shared" si="2"/>
        <v>163</v>
      </c>
      <c r="B164" s="32">
        <v>34001</v>
      </c>
      <c r="C164" s="12">
        <v>2.36</v>
      </c>
      <c r="D164" s="12">
        <v>2.5983000000000001</v>
      </c>
      <c r="E164" s="12">
        <v>4.8126199999999999</v>
      </c>
      <c r="F164" s="12">
        <v>1.5833333333333299</v>
      </c>
      <c r="G164" s="12">
        <v>4.44673165482829</v>
      </c>
      <c r="H164" s="12">
        <v>0.879606710297831</v>
      </c>
      <c r="I164" s="12">
        <v>3.03</v>
      </c>
    </row>
    <row r="165" spans="1:9">
      <c r="A165" s="12">
        <f t="shared" si="2"/>
        <v>164</v>
      </c>
      <c r="B165" s="32">
        <v>34029</v>
      </c>
      <c r="C165" s="12">
        <v>2.12</v>
      </c>
      <c r="D165" s="12">
        <v>2.5604800000000001</v>
      </c>
      <c r="E165" s="12">
        <v>3.8031799999999998</v>
      </c>
      <c r="F165" s="12">
        <v>1.4866666666666699</v>
      </c>
      <c r="G165" s="12">
        <v>4.4499067409506496</v>
      </c>
      <c r="H165" s="12">
        <v>0.93208188852245999</v>
      </c>
      <c r="I165" s="12">
        <v>3.07</v>
      </c>
    </row>
    <row r="166" spans="1:9">
      <c r="A166" s="12">
        <f t="shared" si="2"/>
        <v>165</v>
      </c>
      <c r="B166" s="32">
        <v>34060</v>
      </c>
      <c r="C166" s="12">
        <v>2.09</v>
      </c>
      <c r="D166" s="12">
        <v>2.5550799999999998</v>
      </c>
      <c r="E166" s="12">
        <v>3.38035</v>
      </c>
      <c r="F166" s="12">
        <v>1.59</v>
      </c>
      <c r="G166" s="12">
        <v>4.5133388444879197</v>
      </c>
      <c r="H166" s="12">
        <v>0.91904702967007801</v>
      </c>
      <c r="I166" s="12">
        <v>2.96</v>
      </c>
    </row>
    <row r="167" spans="1:9">
      <c r="A167" s="12">
        <f t="shared" si="2"/>
        <v>166</v>
      </c>
      <c r="B167" s="32">
        <v>34090</v>
      </c>
      <c r="C167" s="12">
        <v>2.0499999999999998</v>
      </c>
      <c r="D167" s="12">
        <v>2.73719</v>
      </c>
      <c r="E167" s="12">
        <v>2.6827000000000001</v>
      </c>
      <c r="F167" s="12">
        <v>1.59666666666667</v>
      </c>
      <c r="G167" s="12">
        <v>4.66102755590589</v>
      </c>
      <c r="H167" s="12">
        <v>0.92089869693392801</v>
      </c>
      <c r="I167" s="12">
        <v>3</v>
      </c>
    </row>
    <row r="168" spans="1:9">
      <c r="A168" s="12">
        <f t="shared" si="2"/>
        <v>167</v>
      </c>
      <c r="B168" s="32">
        <v>34121</v>
      </c>
      <c r="C168" s="12">
        <v>2.27</v>
      </c>
      <c r="D168" s="12">
        <v>2.5904799999999999</v>
      </c>
      <c r="E168" s="12">
        <v>2.8406500000000001</v>
      </c>
      <c r="F168" s="12">
        <v>1.5033333333333301</v>
      </c>
      <c r="G168" s="12">
        <v>4.7366091016465903</v>
      </c>
      <c r="H168" s="12">
        <v>0.92644476877693205</v>
      </c>
      <c r="I168" s="12">
        <v>3.04</v>
      </c>
    </row>
    <row r="169" spans="1:9">
      <c r="A169" s="12">
        <f t="shared" si="2"/>
        <v>168</v>
      </c>
      <c r="B169" s="32">
        <v>34151</v>
      </c>
      <c r="C169" s="12">
        <v>2.1</v>
      </c>
      <c r="D169" s="12">
        <v>2.4152900000000002</v>
      </c>
      <c r="E169" s="12">
        <v>2.2385000000000002</v>
      </c>
      <c r="F169" s="12">
        <v>1.41</v>
      </c>
      <c r="G169" s="12">
        <v>4.5805787530112099</v>
      </c>
      <c r="H169" s="12">
        <v>0.89826116713736004</v>
      </c>
      <c r="I169" s="12">
        <v>3.06</v>
      </c>
    </row>
    <row r="170" spans="1:9">
      <c r="A170" s="12">
        <f t="shared" si="2"/>
        <v>169</v>
      </c>
      <c r="B170" s="32">
        <v>34182</v>
      </c>
      <c r="C170" s="12">
        <v>2.15</v>
      </c>
      <c r="D170" s="12">
        <v>2.4536699999999998</v>
      </c>
      <c r="E170" s="12">
        <v>2.6335899999999999</v>
      </c>
      <c r="F170" s="12">
        <v>1.3133333333333299</v>
      </c>
      <c r="G170" s="12">
        <v>4.6327652874707699</v>
      </c>
      <c r="H170" s="12">
        <v>0.87528721185490499</v>
      </c>
      <c r="I170" s="12">
        <v>3.03</v>
      </c>
    </row>
    <row r="171" spans="1:9">
      <c r="A171" s="12">
        <f t="shared" si="2"/>
        <v>170</v>
      </c>
      <c r="B171" s="32">
        <v>34213</v>
      </c>
      <c r="C171" s="12">
        <v>1.94</v>
      </c>
      <c r="D171" s="12">
        <v>2.3932799999999999</v>
      </c>
      <c r="E171" s="12">
        <v>2.8842099999999999</v>
      </c>
      <c r="F171" s="12">
        <v>1.2166666666666699</v>
      </c>
      <c r="G171" s="12">
        <v>4.7113686077047001</v>
      </c>
      <c r="H171" s="12">
        <v>0.93070778413218502</v>
      </c>
      <c r="I171" s="12">
        <v>3.09</v>
      </c>
    </row>
    <row r="172" spans="1:9">
      <c r="A172" s="12">
        <f t="shared" si="2"/>
        <v>171</v>
      </c>
      <c r="B172" s="32">
        <v>34243</v>
      </c>
      <c r="C172" s="12">
        <v>1.88</v>
      </c>
      <c r="D172" s="12">
        <v>2.3538100000000002</v>
      </c>
      <c r="E172" s="12">
        <v>2.9005700000000001</v>
      </c>
      <c r="F172" s="12">
        <v>1.32</v>
      </c>
      <c r="G172" s="12">
        <v>4.6451717177303999</v>
      </c>
      <c r="H172" s="12">
        <v>0.92137672338113896</v>
      </c>
      <c r="I172" s="12">
        <v>2.99</v>
      </c>
    </row>
    <row r="173" spans="1:9">
      <c r="A173" s="12">
        <f t="shared" si="2"/>
        <v>172</v>
      </c>
      <c r="B173" s="32">
        <v>34274</v>
      </c>
      <c r="C173" s="12">
        <v>1.83</v>
      </c>
      <c r="D173" s="12">
        <v>2.3462399999999999</v>
      </c>
      <c r="E173" s="12">
        <v>2.8940600000000001</v>
      </c>
      <c r="F173" s="12">
        <v>1.12333333333333</v>
      </c>
      <c r="G173" s="12">
        <v>5.0266444180477796</v>
      </c>
      <c r="H173" s="12">
        <v>0.62043722464256101</v>
      </c>
      <c r="I173" s="12">
        <v>3.02</v>
      </c>
    </row>
    <row r="174" spans="1:9">
      <c r="A174" s="12">
        <f t="shared" si="2"/>
        <v>173</v>
      </c>
      <c r="B174" s="32">
        <v>34304</v>
      </c>
      <c r="C174" s="12">
        <v>1.86</v>
      </c>
      <c r="D174" s="12">
        <v>2.19191</v>
      </c>
      <c r="E174" s="12">
        <v>3.3572299999999999</v>
      </c>
      <c r="F174" s="12">
        <v>1.0266666666666699</v>
      </c>
      <c r="G174" s="12">
        <v>4.8767283433812301</v>
      </c>
      <c r="H174" s="12">
        <v>0.91009242294442605</v>
      </c>
      <c r="I174" s="12">
        <v>2.96</v>
      </c>
    </row>
    <row r="175" spans="1:9">
      <c r="A175" s="12">
        <f t="shared" si="2"/>
        <v>174</v>
      </c>
      <c r="B175" s="32">
        <v>34335</v>
      </c>
      <c r="C175" s="12">
        <v>1.95</v>
      </c>
      <c r="D175" s="12">
        <v>1.9764299999999999</v>
      </c>
      <c r="E175" s="12">
        <v>3.2978299999999998</v>
      </c>
      <c r="F175" s="12">
        <v>1.1299999999999999</v>
      </c>
      <c r="G175" s="12">
        <v>4.7311837661960601</v>
      </c>
      <c r="H175" s="12">
        <v>0.923787003137712</v>
      </c>
      <c r="I175" s="12">
        <v>3.05</v>
      </c>
    </row>
    <row r="176" spans="1:9">
      <c r="A176" s="12">
        <f t="shared" si="2"/>
        <v>175</v>
      </c>
      <c r="B176" s="32">
        <v>34366</v>
      </c>
      <c r="C176" s="12">
        <v>1.61</v>
      </c>
      <c r="D176" s="12">
        <v>2.0600399999999999</v>
      </c>
      <c r="E176" s="12">
        <v>2.8787199999999999</v>
      </c>
      <c r="F176" s="12">
        <v>1.13666666666667</v>
      </c>
      <c r="G176" s="12">
        <v>4.7529001815647902</v>
      </c>
      <c r="H176" s="12">
        <v>0.94956360440499399</v>
      </c>
      <c r="I176" s="12">
        <v>3.25</v>
      </c>
    </row>
    <row r="177" spans="1:9">
      <c r="A177" s="12">
        <f t="shared" si="2"/>
        <v>176</v>
      </c>
      <c r="B177" s="32">
        <v>34394</v>
      </c>
      <c r="C177" s="12">
        <v>1.36</v>
      </c>
      <c r="D177" s="12">
        <v>2.1319599999999999</v>
      </c>
      <c r="E177" s="12">
        <v>4.0590999999999999</v>
      </c>
      <c r="F177" s="12">
        <v>1.0433333333333299</v>
      </c>
      <c r="G177" s="12">
        <v>4.7870815726200497</v>
      </c>
      <c r="H177" s="12">
        <v>0.87407101636846396</v>
      </c>
      <c r="I177" s="12">
        <v>3.34</v>
      </c>
    </row>
    <row r="178" spans="1:9">
      <c r="A178" s="12">
        <f t="shared" si="2"/>
        <v>177</v>
      </c>
      <c r="B178" s="32">
        <v>34425</v>
      </c>
      <c r="C178" s="12">
        <v>1.46</v>
      </c>
      <c r="D178" s="12">
        <v>1.9817499999999999</v>
      </c>
      <c r="E178" s="12">
        <v>4.2895599999999998</v>
      </c>
      <c r="F178" s="12">
        <v>0.95</v>
      </c>
      <c r="G178" s="12">
        <v>4.77520936127073</v>
      </c>
      <c r="H178" s="12">
        <v>0.88785831124407699</v>
      </c>
      <c r="I178" s="12">
        <v>3.56</v>
      </c>
    </row>
    <row r="179" spans="1:9">
      <c r="A179" s="12">
        <f t="shared" si="2"/>
        <v>178</v>
      </c>
      <c r="B179" s="32">
        <v>34455</v>
      </c>
      <c r="C179" s="12">
        <v>1.45</v>
      </c>
      <c r="D179" s="12">
        <v>1.81403</v>
      </c>
      <c r="E179" s="12">
        <v>5.1844900000000003</v>
      </c>
      <c r="F179" s="12">
        <v>0.65333333333332999</v>
      </c>
      <c r="G179" s="12">
        <v>4.7635285861729004</v>
      </c>
      <c r="H179" s="12">
        <v>0.83282260724813095</v>
      </c>
      <c r="I179" s="12">
        <v>4.01</v>
      </c>
    </row>
    <row r="180" spans="1:9">
      <c r="A180" s="12">
        <f t="shared" si="2"/>
        <v>179</v>
      </c>
      <c r="B180" s="32">
        <v>34486</v>
      </c>
      <c r="C180" s="12">
        <v>1.31</v>
      </c>
      <c r="D180" s="12">
        <v>2.0273300000000001</v>
      </c>
      <c r="E180" s="12">
        <v>5.6785300000000003</v>
      </c>
      <c r="F180" s="12">
        <v>0.65666666666666995</v>
      </c>
      <c r="G180" s="12">
        <v>4.8404491544310604</v>
      </c>
      <c r="H180" s="12">
        <v>0.83950933455194399</v>
      </c>
      <c r="I180" s="12">
        <v>4.25</v>
      </c>
    </row>
    <row r="181" spans="1:9">
      <c r="A181" s="12">
        <f t="shared" si="2"/>
        <v>180</v>
      </c>
      <c r="B181" s="32">
        <v>34516</v>
      </c>
      <c r="C181" s="12">
        <v>1.68</v>
      </c>
      <c r="D181" s="12">
        <v>2.1868599999999998</v>
      </c>
      <c r="E181" s="12">
        <v>5.5166399999999998</v>
      </c>
      <c r="F181" s="12">
        <v>0.65999999999999903</v>
      </c>
      <c r="G181" s="12">
        <v>4.8074122355681101</v>
      </c>
      <c r="H181" s="12">
        <v>0.84141188232210595</v>
      </c>
      <c r="I181" s="12">
        <v>4.26</v>
      </c>
    </row>
    <row r="182" spans="1:9">
      <c r="A182" s="12">
        <f t="shared" si="2"/>
        <v>181</v>
      </c>
      <c r="B182" s="32">
        <v>34547</v>
      </c>
      <c r="C182" s="12">
        <v>1.55</v>
      </c>
      <c r="D182" s="12">
        <v>2.2454999999999998</v>
      </c>
      <c r="E182" s="12">
        <v>6.2561200000000001</v>
      </c>
      <c r="F182" s="12">
        <v>0.56333333333333002</v>
      </c>
      <c r="G182" s="12">
        <v>4.7955325865818299</v>
      </c>
      <c r="H182" s="12">
        <v>0.83983098464557304</v>
      </c>
      <c r="I182" s="12">
        <v>4.47</v>
      </c>
    </row>
    <row r="183" spans="1:9">
      <c r="A183" s="12">
        <f t="shared" si="2"/>
        <v>182</v>
      </c>
      <c r="B183" s="32">
        <v>34578</v>
      </c>
      <c r="C183" s="12">
        <v>1.36</v>
      </c>
      <c r="D183" s="12">
        <v>2.2532999999999999</v>
      </c>
      <c r="E183" s="12">
        <v>6.1530899999999997</v>
      </c>
      <c r="F183" s="12">
        <v>0.46666666666667</v>
      </c>
      <c r="G183" s="12">
        <v>4.7646931922224498</v>
      </c>
      <c r="H183" s="12">
        <v>0.84481148480633905</v>
      </c>
      <c r="I183" s="12">
        <v>4.7300000000000004</v>
      </c>
    </row>
    <row r="184" spans="1:9">
      <c r="A184" s="12">
        <f t="shared" si="2"/>
        <v>183</v>
      </c>
      <c r="B184" s="32">
        <v>34608</v>
      </c>
      <c r="C184" s="12">
        <v>1.39</v>
      </c>
      <c r="D184" s="12">
        <v>2.10467</v>
      </c>
      <c r="E184" s="12">
        <v>6.2362799999999998</v>
      </c>
      <c r="F184" s="12">
        <v>0.37</v>
      </c>
      <c r="G184" s="12">
        <v>4.8105202994124099</v>
      </c>
      <c r="H184" s="12">
        <v>0.85108169872753903</v>
      </c>
      <c r="I184" s="12">
        <v>4.76</v>
      </c>
    </row>
    <row r="185" spans="1:9">
      <c r="A185" s="12">
        <f t="shared" si="2"/>
        <v>184</v>
      </c>
      <c r="B185" s="32">
        <v>34639</v>
      </c>
      <c r="C185" s="12">
        <v>1.41</v>
      </c>
      <c r="D185" s="12">
        <v>2.1064600000000002</v>
      </c>
      <c r="E185" s="12">
        <v>6.44923</v>
      </c>
      <c r="F185" s="12">
        <v>0.17333333333332901</v>
      </c>
      <c r="G185" s="12">
        <v>4.8969621846990998</v>
      </c>
      <c r="H185" s="12">
        <v>0.86077263649459201</v>
      </c>
      <c r="I185" s="12">
        <v>5.29</v>
      </c>
    </row>
    <row r="186" spans="1:9">
      <c r="A186" s="12">
        <f t="shared" si="2"/>
        <v>185</v>
      </c>
      <c r="B186" s="32">
        <v>34669</v>
      </c>
      <c r="C186" s="12">
        <v>1.26</v>
      </c>
      <c r="D186" s="12">
        <v>2.1492200000000001</v>
      </c>
      <c r="E186" s="12">
        <v>6.9826199999999998</v>
      </c>
      <c r="F186" s="12">
        <v>7.6666666666669797E-2</v>
      </c>
      <c r="G186" s="12">
        <v>4.9429184620887296</v>
      </c>
      <c r="H186" s="12">
        <v>0.91962358273348299</v>
      </c>
      <c r="I186" s="12">
        <v>5.45</v>
      </c>
    </row>
    <row r="187" spans="1:9">
      <c r="A187" s="12">
        <f t="shared" si="2"/>
        <v>186</v>
      </c>
      <c r="B187" s="32">
        <v>34700</v>
      </c>
      <c r="C187" s="12">
        <v>1.48</v>
      </c>
      <c r="D187" s="12">
        <v>2.3214299999999999</v>
      </c>
      <c r="E187" s="12">
        <v>6.7729600000000003</v>
      </c>
      <c r="F187" s="12">
        <v>0.18</v>
      </c>
      <c r="G187" s="12">
        <v>4.7901786288124901</v>
      </c>
      <c r="H187" s="12">
        <v>0.83027694532519203</v>
      </c>
      <c r="I187" s="12">
        <v>5.53</v>
      </c>
    </row>
    <row r="188" spans="1:9">
      <c r="A188" s="12">
        <f t="shared" si="2"/>
        <v>187</v>
      </c>
      <c r="B188" s="32">
        <v>34731</v>
      </c>
      <c r="C188" s="12">
        <v>1.63</v>
      </c>
      <c r="D188" s="12">
        <v>2.2657400000000001</v>
      </c>
      <c r="E188" s="12">
        <v>6.5867199999999997</v>
      </c>
      <c r="F188" s="12">
        <v>-1.66666666666693E-2</v>
      </c>
      <c r="G188" s="12">
        <v>4.8754442776650002</v>
      </c>
      <c r="H188" s="12">
        <v>0.88378085852377597</v>
      </c>
      <c r="I188" s="12">
        <v>5.92</v>
      </c>
    </row>
    <row r="189" spans="1:9">
      <c r="A189" s="12">
        <f t="shared" si="2"/>
        <v>188</v>
      </c>
      <c r="B189" s="32">
        <v>34759</v>
      </c>
      <c r="C189" s="12">
        <v>1.5</v>
      </c>
      <c r="D189" s="12">
        <v>2.17204</v>
      </c>
      <c r="E189" s="12">
        <v>5.6600700000000002</v>
      </c>
      <c r="F189" s="12">
        <v>-1.3333333333330101E-2</v>
      </c>
      <c r="G189" s="12">
        <v>4.9005340288340999</v>
      </c>
      <c r="H189" s="12">
        <v>0.83618138390428798</v>
      </c>
      <c r="I189" s="12">
        <v>5.98</v>
      </c>
    </row>
    <row r="190" spans="1:9">
      <c r="A190" s="12">
        <f t="shared" si="2"/>
        <v>189</v>
      </c>
      <c r="B190" s="32">
        <v>34790</v>
      </c>
      <c r="C190" s="12">
        <v>1.53</v>
      </c>
      <c r="D190" s="12">
        <v>2.3212899999999999</v>
      </c>
      <c r="E190" s="12">
        <v>4.9931700000000001</v>
      </c>
      <c r="F190" s="12">
        <v>0.39</v>
      </c>
      <c r="G190" s="12">
        <v>5.0189691587551799</v>
      </c>
      <c r="H190" s="12">
        <v>0.87229556110042905</v>
      </c>
      <c r="I190" s="12">
        <v>6.05</v>
      </c>
    </row>
    <row r="191" spans="1:9">
      <c r="A191" s="12">
        <f t="shared" si="2"/>
        <v>190</v>
      </c>
      <c r="B191" s="32">
        <v>34820</v>
      </c>
      <c r="C191" s="12">
        <v>1.9</v>
      </c>
      <c r="D191" s="12">
        <v>2.3308</v>
      </c>
      <c r="E191" s="12">
        <v>4.8158899999999996</v>
      </c>
      <c r="F191" s="12">
        <v>0.19333333333333</v>
      </c>
      <c r="G191" s="12">
        <v>4.9544875025642101</v>
      </c>
      <c r="H191" s="12">
        <v>0.84118707228094503</v>
      </c>
      <c r="I191" s="12">
        <v>6.01</v>
      </c>
    </row>
    <row r="192" spans="1:9">
      <c r="A192" s="12">
        <f t="shared" si="2"/>
        <v>191</v>
      </c>
      <c r="B192" s="32">
        <v>34851</v>
      </c>
      <c r="C192" s="12">
        <v>1.69</v>
      </c>
      <c r="D192" s="12">
        <v>2.1810499999999999</v>
      </c>
      <c r="E192" s="12">
        <v>4.5045099999999998</v>
      </c>
      <c r="F192" s="12">
        <v>0.19666666666666999</v>
      </c>
      <c r="G192" s="12">
        <v>4.9153166852061503</v>
      </c>
      <c r="H192" s="12">
        <v>0.81470125229873203</v>
      </c>
      <c r="I192" s="12">
        <v>6</v>
      </c>
    </row>
    <row r="193" spans="1:9">
      <c r="A193" s="12">
        <f t="shared" si="2"/>
        <v>192</v>
      </c>
      <c r="B193" s="32">
        <v>34881</v>
      </c>
      <c r="C193" s="12">
        <v>1.59</v>
      </c>
      <c r="D193" s="12">
        <v>1.9864900000000001</v>
      </c>
      <c r="E193" s="12">
        <v>3.9307699999999999</v>
      </c>
      <c r="F193" s="12">
        <v>0.3</v>
      </c>
      <c r="G193" s="12">
        <v>4.8295783612824499</v>
      </c>
      <c r="H193" s="12">
        <v>0.86085019488103898</v>
      </c>
      <c r="I193" s="12">
        <v>5.85</v>
      </c>
    </row>
    <row r="194" spans="1:9">
      <c r="A194" s="12">
        <f t="shared" si="2"/>
        <v>193</v>
      </c>
      <c r="B194" s="32">
        <v>34912</v>
      </c>
      <c r="C194" s="12">
        <v>1.91</v>
      </c>
      <c r="D194" s="12">
        <v>1.9734400000000001</v>
      </c>
      <c r="E194" s="12">
        <v>4.6203399999999997</v>
      </c>
      <c r="F194" s="12">
        <v>0.30333333333333001</v>
      </c>
      <c r="G194" s="12">
        <v>4.8674102720842596</v>
      </c>
      <c r="H194" s="12">
        <v>0.81839981725278999</v>
      </c>
      <c r="I194" s="12">
        <v>5.74</v>
      </c>
    </row>
    <row r="195" spans="1:9">
      <c r="A195" s="12">
        <f t="shared" si="2"/>
        <v>194</v>
      </c>
      <c r="B195" s="32">
        <v>34943</v>
      </c>
      <c r="C195" s="12">
        <v>1.76</v>
      </c>
      <c r="D195" s="12">
        <v>1.92872</v>
      </c>
      <c r="E195" s="12">
        <v>4.6410900000000002</v>
      </c>
      <c r="F195" s="12">
        <v>0.20666666666667</v>
      </c>
      <c r="G195" s="12">
        <v>4.85668187411029</v>
      </c>
      <c r="H195" s="12">
        <v>0.80982357708805297</v>
      </c>
      <c r="I195" s="12">
        <v>5.8</v>
      </c>
    </row>
    <row r="196" spans="1:9">
      <c r="A196" s="12">
        <f t="shared" ref="A196:A259" si="3">A195+1</f>
        <v>195</v>
      </c>
      <c r="B196" s="32">
        <v>34973</v>
      </c>
      <c r="C196" s="12">
        <v>1.72</v>
      </c>
      <c r="D196" s="12">
        <v>2.0216699999999999</v>
      </c>
      <c r="E196" s="12">
        <v>3.6330499999999999</v>
      </c>
      <c r="F196" s="12">
        <v>0.11</v>
      </c>
      <c r="G196" s="12">
        <v>4.8784591171684699</v>
      </c>
      <c r="H196" s="12">
        <v>0.82394255181287701</v>
      </c>
      <c r="I196" s="12">
        <v>5.76</v>
      </c>
    </row>
    <row r="197" spans="1:9">
      <c r="A197" s="12">
        <f t="shared" si="3"/>
        <v>196</v>
      </c>
      <c r="B197" s="32">
        <v>35004</v>
      </c>
      <c r="C197" s="12">
        <v>1.92</v>
      </c>
      <c r="D197" s="12">
        <v>1.82437</v>
      </c>
      <c r="E197" s="12">
        <v>3.2448800000000002</v>
      </c>
      <c r="F197" s="12">
        <v>0.21333333333332899</v>
      </c>
      <c r="G197" s="12">
        <v>4.9008526261404297</v>
      </c>
      <c r="H197" s="12">
        <v>0.80105139157750505</v>
      </c>
      <c r="I197" s="12">
        <v>5.8</v>
      </c>
    </row>
    <row r="198" spans="1:9">
      <c r="A198" s="12">
        <f t="shared" si="3"/>
        <v>197</v>
      </c>
      <c r="B198" s="32">
        <v>35034</v>
      </c>
      <c r="C198" s="12">
        <v>1.91</v>
      </c>
      <c r="D198" s="12">
        <v>1.9530099999999999</v>
      </c>
      <c r="E198" s="12">
        <v>2.57579</v>
      </c>
      <c r="F198" s="12">
        <v>0.21666666666666901</v>
      </c>
      <c r="G198" s="12">
        <v>4.9582109190460004</v>
      </c>
      <c r="H198" s="12">
        <v>0.82697995636348698</v>
      </c>
      <c r="I198" s="12">
        <v>5.6</v>
      </c>
    </row>
    <row r="199" spans="1:9">
      <c r="A199" s="12">
        <f t="shared" si="3"/>
        <v>198</v>
      </c>
      <c r="B199" s="32">
        <v>35065</v>
      </c>
      <c r="C199" s="12">
        <v>1.87</v>
      </c>
      <c r="D199" s="12">
        <v>1.9744299999999999</v>
      </c>
      <c r="E199" s="12">
        <v>1.7243900000000001</v>
      </c>
      <c r="F199" s="12">
        <v>0.22</v>
      </c>
      <c r="G199" s="12">
        <v>4.7511888432502003</v>
      </c>
      <c r="H199" s="12">
        <v>0.80143485118537705</v>
      </c>
      <c r="I199" s="12">
        <v>5.56</v>
      </c>
    </row>
    <row r="200" spans="1:9">
      <c r="A200" s="12">
        <f t="shared" si="3"/>
        <v>199</v>
      </c>
      <c r="B200" s="32">
        <v>35096</v>
      </c>
      <c r="C200" s="12">
        <v>1.5</v>
      </c>
      <c r="D200" s="12">
        <v>1.9540599999999999</v>
      </c>
      <c r="E200" s="12">
        <v>3.45391</v>
      </c>
      <c r="F200" s="12">
        <v>0.12333333333333001</v>
      </c>
      <c r="G200" s="12">
        <v>4.8792160677472802</v>
      </c>
      <c r="H200" s="12">
        <v>0.78218637675660896</v>
      </c>
      <c r="I200" s="12">
        <v>5.22</v>
      </c>
    </row>
    <row r="201" spans="1:9">
      <c r="A201" s="12">
        <f t="shared" si="3"/>
        <v>200</v>
      </c>
      <c r="B201" s="32">
        <v>35125</v>
      </c>
      <c r="C201" s="12">
        <v>1.69</v>
      </c>
      <c r="D201" s="12">
        <v>2.07395</v>
      </c>
      <c r="E201" s="12">
        <v>3.2073900000000002</v>
      </c>
      <c r="F201" s="12">
        <v>0.12666666666667001</v>
      </c>
      <c r="G201" s="12">
        <v>4.8662515040512497</v>
      </c>
      <c r="H201" s="12">
        <v>0.798017572887324</v>
      </c>
      <c r="I201" s="12">
        <v>5.31</v>
      </c>
    </row>
    <row r="202" spans="1:9">
      <c r="A202" s="12">
        <f t="shared" si="3"/>
        <v>201</v>
      </c>
      <c r="B202" s="32">
        <v>35156</v>
      </c>
      <c r="C202" s="12">
        <v>1.53</v>
      </c>
      <c r="D202" s="12">
        <v>2.1104799999999999</v>
      </c>
      <c r="E202" s="12">
        <v>4.2247599999999998</v>
      </c>
      <c r="F202" s="12">
        <v>0.23</v>
      </c>
      <c r="G202" s="12">
        <v>4.9577220157087796</v>
      </c>
      <c r="H202" s="12">
        <v>0.81591947455029201</v>
      </c>
      <c r="I202" s="12">
        <v>5.22</v>
      </c>
    </row>
    <row r="203" spans="1:9">
      <c r="A203" s="12">
        <f t="shared" si="3"/>
        <v>202</v>
      </c>
      <c r="B203" s="32">
        <v>35186</v>
      </c>
      <c r="C203" s="12">
        <v>1.45</v>
      </c>
      <c r="D203" s="12">
        <v>2.1295899999999999</v>
      </c>
      <c r="E203" s="12">
        <v>4.6313000000000004</v>
      </c>
      <c r="F203" s="12">
        <v>0.23333333333333001</v>
      </c>
      <c r="G203" s="12">
        <v>4.8087658974746903</v>
      </c>
      <c r="H203" s="12">
        <v>0.799022186296098</v>
      </c>
      <c r="I203" s="12">
        <v>5.24</v>
      </c>
    </row>
    <row r="204" spans="1:9">
      <c r="A204" s="12">
        <f t="shared" si="3"/>
        <v>203</v>
      </c>
      <c r="B204" s="32">
        <v>35217</v>
      </c>
      <c r="C204" s="12">
        <v>1.67</v>
      </c>
      <c r="D204" s="12">
        <v>2.0283899999999999</v>
      </c>
      <c r="E204" s="12">
        <v>5.1558700000000002</v>
      </c>
      <c r="F204" s="12">
        <v>-6.3333333333329897E-2</v>
      </c>
      <c r="G204" s="12">
        <v>4.7959531720647099</v>
      </c>
      <c r="H204" s="12">
        <v>0.76467792051206096</v>
      </c>
      <c r="I204" s="12">
        <v>5.27</v>
      </c>
    </row>
    <row r="205" spans="1:9">
      <c r="A205" s="12">
        <f t="shared" si="3"/>
        <v>204</v>
      </c>
      <c r="B205" s="32">
        <v>35247</v>
      </c>
      <c r="C205" s="12">
        <v>1.55</v>
      </c>
      <c r="D205" s="12">
        <v>2.1179000000000001</v>
      </c>
      <c r="E205" s="12">
        <v>5.4341900000000001</v>
      </c>
      <c r="F205" s="12">
        <v>0.14000000000000001</v>
      </c>
      <c r="G205" s="12">
        <v>4.7540549144405997</v>
      </c>
      <c r="H205" s="12">
        <v>0.76924800709863195</v>
      </c>
      <c r="I205" s="12">
        <v>5.4</v>
      </c>
    </row>
    <row r="206" spans="1:9">
      <c r="A206" s="12">
        <f t="shared" si="3"/>
        <v>205</v>
      </c>
      <c r="B206" s="32">
        <v>35278</v>
      </c>
      <c r="C206" s="12">
        <v>1.22</v>
      </c>
      <c r="D206" s="12">
        <v>1.9936799999999999</v>
      </c>
      <c r="E206" s="12">
        <v>4.7185899999999998</v>
      </c>
      <c r="F206" s="12">
        <v>-0.25666666666666998</v>
      </c>
      <c r="G206" s="12">
        <v>4.8510783327870701</v>
      </c>
      <c r="H206" s="12">
        <v>0.77651723618545199</v>
      </c>
      <c r="I206" s="12">
        <v>5.22</v>
      </c>
    </row>
    <row r="207" spans="1:9">
      <c r="A207" s="12">
        <f t="shared" si="3"/>
        <v>206</v>
      </c>
      <c r="B207" s="32">
        <v>35309</v>
      </c>
      <c r="C207" s="12">
        <v>1.63</v>
      </c>
      <c r="D207" s="12">
        <v>2.2120000000000002</v>
      </c>
      <c r="E207" s="12">
        <v>5.0200500000000003</v>
      </c>
      <c r="F207" s="12">
        <v>-0.15333333333332999</v>
      </c>
      <c r="G207" s="12">
        <v>4.8554266241109403</v>
      </c>
      <c r="H207" s="12">
        <v>0.75995332369875102</v>
      </c>
      <c r="I207" s="12">
        <v>5.3</v>
      </c>
    </row>
    <row r="208" spans="1:9">
      <c r="A208" s="12">
        <f t="shared" si="3"/>
        <v>207</v>
      </c>
      <c r="B208" s="32">
        <v>35339</v>
      </c>
      <c r="C208" s="12">
        <v>1.7</v>
      </c>
      <c r="D208" s="12">
        <v>2.2561800000000001</v>
      </c>
      <c r="E208" s="12">
        <v>5.0929399999999996</v>
      </c>
      <c r="F208" s="12">
        <v>-0.149999999999999</v>
      </c>
      <c r="G208" s="12">
        <v>4.7298740380749802</v>
      </c>
      <c r="H208" s="12">
        <v>0.78143847988664294</v>
      </c>
      <c r="I208" s="12">
        <v>5.24</v>
      </c>
    </row>
    <row r="209" spans="1:9">
      <c r="A209" s="12">
        <f t="shared" si="3"/>
        <v>208</v>
      </c>
      <c r="B209" s="32">
        <v>35370</v>
      </c>
      <c r="C209" s="12">
        <v>1.73</v>
      </c>
      <c r="D209" s="12">
        <v>2.44068</v>
      </c>
      <c r="E209" s="12">
        <v>5.7541799999999999</v>
      </c>
      <c r="F209" s="12">
        <v>5.3333333333330103E-2</v>
      </c>
      <c r="G209" s="12">
        <v>4.8148511865682098</v>
      </c>
      <c r="H209" s="12">
        <v>0.76669581808964204</v>
      </c>
      <c r="I209" s="12">
        <v>5.31</v>
      </c>
    </row>
    <row r="210" spans="1:9">
      <c r="A210" s="12">
        <f t="shared" si="3"/>
        <v>209</v>
      </c>
      <c r="B210" s="32">
        <v>35400</v>
      </c>
      <c r="C210" s="12">
        <v>1.46</v>
      </c>
      <c r="D210" s="12">
        <v>2.36266</v>
      </c>
      <c r="E210" s="12">
        <v>6.04</v>
      </c>
      <c r="F210" s="12">
        <v>5.6666666666670203E-2</v>
      </c>
      <c r="G210" s="12">
        <v>4.9389463109221898</v>
      </c>
      <c r="H210" s="12">
        <v>0.82111442133589196</v>
      </c>
      <c r="I210" s="12">
        <v>5.29</v>
      </c>
    </row>
    <row r="211" spans="1:9">
      <c r="A211" s="12">
        <f t="shared" si="3"/>
        <v>210</v>
      </c>
      <c r="B211" s="32">
        <v>35431</v>
      </c>
      <c r="C211" s="12">
        <v>1.56</v>
      </c>
      <c r="D211" s="12">
        <v>2.2676400000000001</v>
      </c>
      <c r="E211" s="12">
        <v>6.8832000000000004</v>
      </c>
      <c r="F211" s="12">
        <v>-0.04</v>
      </c>
      <c r="G211" s="12">
        <v>4.8843698352592302</v>
      </c>
      <c r="H211" s="12">
        <v>0.78681319241266801</v>
      </c>
      <c r="I211" s="12">
        <v>5.25</v>
      </c>
    </row>
    <row r="212" spans="1:9">
      <c r="A212" s="12">
        <f t="shared" si="3"/>
        <v>211</v>
      </c>
      <c r="B212" s="32">
        <v>35462</v>
      </c>
      <c r="C212" s="12">
        <v>1.38</v>
      </c>
      <c r="D212" s="12">
        <v>2.32199</v>
      </c>
      <c r="E212" s="12">
        <v>6.51119</v>
      </c>
      <c r="F212" s="12">
        <v>-0.13666666666666899</v>
      </c>
      <c r="G212" s="12">
        <v>4.8682713244702303</v>
      </c>
      <c r="H212" s="12">
        <v>0.74546153712961205</v>
      </c>
      <c r="I212" s="12">
        <v>5.19</v>
      </c>
    </row>
    <row r="213" spans="1:9">
      <c r="A213" s="12">
        <f t="shared" si="3"/>
        <v>212</v>
      </c>
      <c r="B213" s="32">
        <v>35490</v>
      </c>
      <c r="C213" s="12">
        <v>1.26</v>
      </c>
      <c r="D213" s="12">
        <v>2.1211700000000002</v>
      </c>
      <c r="E213" s="12">
        <v>7.3593900000000003</v>
      </c>
      <c r="F213" s="12">
        <v>-0.13333333333333</v>
      </c>
      <c r="G213" s="12">
        <v>4.8674386584032003</v>
      </c>
      <c r="H213" s="12">
        <v>0.73857276611580203</v>
      </c>
      <c r="I213" s="12">
        <v>5.39</v>
      </c>
    </row>
    <row r="214" spans="1:9">
      <c r="A214" s="12">
        <f t="shared" si="3"/>
        <v>213</v>
      </c>
      <c r="B214" s="32">
        <v>35521</v>
      </c>
      <c r="C214" s="12">
        <v>1.62</v>
      </c>
      <c r="D214" s="12">
        <v>1.9160900000000001</v>
      </c>
      <c r="E214" s="12">
        <v>6.4105699999999999</v>
      </c>
      <c r="F214" s="12">
        <v>-0.23</v>
      </c>
      <c r="G214" s="12">
        <v>4.9603093140601597</v>
      </c>
      <c r="H214" s="12">
        <v>0.76476922538513303</v>
      </c>
      <c r="I214" s="12">
        <v>5.51</v>
      </c>
    </row>
    <row r="215" spans="1:9">
      <c r="A215" s="12">
        <f t="shared" si="3"/>
        <v>214</v>
      </c>
      <c r="B215" s="32">
        <v>35551</v>
      </c>
      <c r="C215" s="12">
        <v>1.53</v>
      </c>
      <c r="D215" s="12">
        <v>1.6924999999999999</v>
      </c>
      <c r="E215" s="12">
        <v>6.2527799999999996</v>
      </c>
      <c r="F215" s="12">
        <v>-0.42666666666666903</v>
      </c>
      <c r="G215" s="12">
        <v>4.8547862817771303</v>
      </c>
      <c r="H215" s="12">
        <v>0.72851406221542203</v>
      </c>
      <c r="I215" s="12">
        <v>5.5</v>
      </c>
    </row>
    <row r="216" spans="1:9">
      <c r="A216" s="12">
        <f t="shared" si="3"/>
        <v>215</v>
      </c>
      <c r="B216" s="32">
        <v>35582</v>
      </c>
      <c r="C216" s="12">
        <v>1.51</v>
      </c>
      <c r="D216" s="12">
        <v>1.82525</v>
      </c>
      <c r="E216" s="12">
        <v>5.8754200000000001</v>
      </c>
      <c r="F216" s="12">
        <v>-0.32333333333332998</v>
      </c>
      <c r="G216" s="12">
        <v>4.9352889016506296</v>
      </c>
      <c r="H216" s="12">
        <v>0.72143436199236699</v>
      </c>
      <c r="I216" s="12">
        <v>5.56</v>
      </c>
    </row>
    <row r="217" spans="1:9">
      <c r="A217" s="12">
        <f t="shared" si="3"/>
        <v>216</v>
      </c>
      <c r="B217" s="32">
        <v>35612</v>
      </c>
      <c r="C217" s="12">
        <v>1.73</v>
      </c>
      <c r="D217" s="12">
        <v>1.6698299999999999</v>
      </c>
      <c r="E217" s="12">
        <v>6.8132299999999999</v>
      </c>
      <c r="F217" s="12">
        <v>-0.42</v>
      </c>
      <c r="G217" s="12">
        <v>4.84780045603571</v>
      </c>
      <c r="H217" s="12">
        <v>0.72678901311717703</v>
      </c>
      <c r="I217" s="12">
        <v>5.52</v>
      </c>
    </row>
    <row r="218" spans="1:9">
      <c r="A218" s="12">
        <f t="shared" si="3"/>
        <v>217</v>
      </c>
      <c r="B218" s="32">
        <v>35643</v>
      </c>
      <c r="C218" s="12">
        <v>1.48</v>
      </c>
      <c r="D218" s="12">
        <v>1.65598</v>
      </c>
      <c r="E218" s="12">
        <v>7.3131000000000004</v>
      </c>
      <c r="F218" s="12">
        <v>-0.51666666666667005</v>
      </c>
      <c r="G218" s="12">
        <v>4.9098625492679302</v>
      </c>
      <c r="H218" s="12">
        <v>0.71100617636721297</v>
      </c>
      <c r="I218" s="12">
        <v>5.54</v>
      </c>
    </row>
    <row r="219" spans="1:9">
      <c r="A219" s="12">
        <f t="shared" si="3"/>
        <v>218</v>
      </c>
      <c r="B219" s="32">
        <v>35674</v>
      </c>
      <c r="C219" s="12">
        <v>1.58</v>
      </c>
      <c r="D219" s="12">
        <v>1.61459</v>
      </c>
      <c r="E219" s="12">
        <v>7.5292000000000003</v>
      </c>
      <c r="F219" s="12">
        <v>-0.41333333333333</v>
      </c>
      <c r="G219" s="12">
        <v>4.8617231696466296</v>
      </c>
      <c r="H219" s="12">
        <v>0.69611591958243302</v>
      </c>
      <c r="I219" s="12">
        <v>5.54</v>
      </c>
    </row>
    <row r="220" spans="1:9">
      <c r="A220" s="12">
        <f t="shared" si="3"/>
        <v>219</v>
      </c>
      <c r="B220" s="32">
        <v>35704</v>
      </c>
      <c r="C220" s="12">
        <v>1.73</v>
      </c>
      <c r="D220" s="12">
        <v>1.4388399999999999</v>
      </c>
      <c r="E220" s="12">
        <v>8.5226600000000001</v>
      </c>
      <c r="F220" s="12">
        <v>-0.60999999999999899</v>
      </c>
      <c r="G220" s="12">
        <v>4.7847661665165901</v>
      </c>
      <c r="H220" s="12">
        <v>0.71170611802375905</v>
      </c>
      <c r="I220" s="12">
        <v>5.5</v>
      </c>
    </row>
    <row r="221" spans="1:9">
      <c r="A221" s="12">
        <f t="shared" si="3"/>
        <v>220</v>
      </c>
      <c r="B221" s="32">
        <v>35735</v>
      </c>
      <c r="C221" s="12">
        <v>1.56</v>
      </c>
      <c r="D221" s="12">
        <v>1.26301</v>
      </c>
      <c r="E221" s="12">
        <v>8.5235900000000004</v>
      </c>
      <c r="F221" s="12">
        <v>-0.706666666666671</v>
      </c>
      <c r="G221" s="12">
        <v>4.9498342556936104</v>
      </c>
      <c r="H221" s="12">
        <v>0.69278838940487797</v>
      </c>
      <c r="I221" s="12">
        <v>5.52</v>
      </c>
    </row>
    <row r="222" spans="1:9">
      <c r="A222" s="12">
        <f t="shared" si="3"/>
        <v>221</v>
      </c>
      <c r="B222" s="32">
        <v>35765</v>
      </c>
      <c r="C222" s="12">
        <v>1.57</v>
      </c>
      <c r="D222" s="12">
        <v>1.1249899999999999</v>
      </c>
      <c r="E222" s="12">
        <v>8.1428200000000004</v>
      </c>
      <c r="F222" s="12">
        <v>-0.60333333333332995</v>
      </c>
      <c r="G222" s="12">
        <v>4.9831764085433701</v>
      </c>
      <c r="H222" s="12">
        <v>0.74841481642581198</v>
      </c>
      <c r="I222" s="12">
        <v>5.5</v>
      </c>
    </row>
    <row r="223" spans="1:9">
      <c r="A223" s="12">
        <f t="shared" si="3"/>
        <v>222</v>
      </c>
      <c r="B223" s="32">
        <v>35796</v>
      </c>
      <c r="C223" s="12">
        <v>1.66</v>
      </c>
      <c r="D223" s="12">
        <v>1.04386</v>
      </c>
      <c r="E223" s="12">
        <v>8.5587099999999996</v>
      </c>
      <c r="F223" s="12">
        <v>-0.7</v>
      </c>
      <c r="G223" s="12">
        <v>4.9808917872081597</v>
      </c>
      <c r="H223" s="12">
        <v>0.72798376989395797</v>
      </c>
      <c r="I223" s="12">
        <v>5.56</v>
      </c>
    </row>
    <row r="224" spans="1:9">
      <c r="A224" s="12">
        <f t="shared" si="3"/>
        <v>223</v>
      </c>
      <c r="B224" s="32">
        <v>35827</v>
      </c>
      <c r="C224" s="12">
        <v>1.63</v>
      </c>
      <c r="D224" s="12">
        <v>0.78024000000000004</v>
      </c>
      <c r="E224" s="12">
        <v>7.3952499999999999</v>
      </c>
      <c r="F224" s="12">
        <v>-0.69666666666667099</v>
      </c>
      <c r="G224" s="12">
        <v>4.9612134959030598</v>
      </c>
      <c r="H224" s="12">
        <v>0.69312335742807096</v>
      </c>
      <c r="I224" s="12">
        <v>5.51</v>
      </c>
    </row>
    <row r="225" spans="1:9">
      <c r="A225" s="12">
        <f t="shared" si="3"/>
        <v>224</v>
      </c>
      <c r="B225" s="32">
        <v>35855</v>
      </c>
      <c r="C225" s="12">
        <v>1.65</v>
      </c>
      <c r="D225" s="12">
        <v>0.69057000000000002</v>
      </c>
      <c r="E225" s="12">
        <v>6.7382400000000002</v>
      </c>
      <c r="F225" s="12">
        <v>-0.59333333333333005</v>
      </c>
      <c r="G225" s="12">
        <v>4.92421030265906</v>
      </c>
      <c r="H225" s="12">
        <v>0.67939714231874804</v>
      </c>
      <c r="I225" s="12">
        <v>5.49</v>
      </c>
    </row>
    <row r="226" spans="1:9">
      <c r="A226" s="12">
        <f t="shared" si="3"/>
        <v>225</v>
      </c>
      <c r="B226" s="32">
        <v>35886</v>
      </c>
      <c r="C226" s="12">
        <v>1.65</v>
      </c>
      <c r="D226" s="12">
        <v>0.71545000000000003</v>
      </c>
      <c r="E226" s="12">
        <v>7.0960200000000002</v>
      </c>
      <c r="F226" s="12">
        <v>-0.99</v>
      </c>
      <c r="G226" s="12">
        <v>5.2483362311595201</v>
      </c>
      <c r="H226" s="12">
        <v>0.74098033667503105</v>
      </c>
      <c r="I226" s="12">
        <v>5.45</v>
      </c>
    </row>
    <row r="227" spans="1:9">
      <c r="A227" s="12">
        <f t="shared" si="3"/>
        <v>226</v>
      </c>
      <c r="B227" s="32">
        <v>35916</v>
      </c>
      <c r="C227" s="12">
        <v>1.74</v>
      </c>
      <c r="D227" s="12">
        <v>0.90146000000000004</v>
      </c>
      <c r="E227" s="12">
        <v>7.1621800000000002</v>
      </c>
      <c r="F227" s="12">
        <v>-0.89</v>
      </c>
      <c r="G227" s="12">
        <v>4.9442603532869898</v>
      </c>
      <c r="H227" s="12">
        <v>0.691023390759821</v>
      </c>
      <c r="I227" s="12">
        <v>5.49</v>
      </c>
    </row>
    <row r="228" spans="1:9">
      <c r="A228" s="12">
        <f t="shared" si="3"/>
        <v>227</v>
      </c>
      <c r="B228" s="32">
        <v>35947</v>
      </c>
      <c r="C228" s="12">
        <v>1.69</v>
      </c>
      <c r="D228" s="12">
        <v>0.68664000000000003</v>
      </c>
      <c r="E228" s="12">
        <v>5.9724500000000003</v>
      </c>
      <c r="F228" s="12">
        <v>-0.79</v>
      </c>
      <c r="G228" s="12">
        <v>5.0161170346838704</v>
      </c>
      <c r="H228" s="12">
        <v>0.68818658573375402</v>
      </c>
      <c r="I228" s="12">
        <v>5.56</v>
      </c>
    </row>
    <row r="229" spans="1:9">
      <c r="A229" s="12">
        <f t="shared" si="3"/>
        <v>228</v>
      </c>
      <c r="B229" s="32">
        <v>35977</v>
      </c>
      <c r="C229" s="12">
        <v>1.65</v>
      </c>
      <c r="D229" s="12">
        <v>0.87558999999999998</v>
      </c>
      <c r="E229" s="12">
        <v>4.8176199999999998</v>
      </c>
      <c r="F229" s="12">
        <v>-0.79</v>
      </c>
      <c r="G229" s="12">
        <v>4.9693865027913402</v>
      </c>
      <c r="H229" s="12">
        <v>0.68627728668944599</v>
      </c>
      <c r="I229" s="12">
        <v>5.54</v>
      </c>
    </row>
    <row r="230" spans="1:9">
      <c r="A230" s="12">
        <f t="shared" si="3"/>
        <v>229</v>
      </c>
      <c r="B230" s="32">
        <v>36008</v>
      </c>
      <c r="C230" s="12">
        <v>2.09</v>
      </c>
      <c r="D230" s="12">
        <v>0.93393000000000004</v>
      </c>
      <c r="E230" s="12">
        <v>5.8642700000000003</v>
      </c>
      <c r="F230" s="12">
        <v>-0.78666666666666996</v>
      </c>
      <c r="G230" s="12">
        <v>4.9519307460605804</v>
      </c>
      <c r="H230" s="12">
        <v>0.70928366477037597</v>
      </c>
      <c r="I230" s="12">
        <v>5.55</v>
      </c>
    </row>
    <row r="231" spans="1:9">
      <c r="A231" s="12">
        <f t="shared" si="3"/>
        <v>230</v>
      </c>
      <c r="B231" s="32">
        <v>36039</v>
      </c>
      <c r="C231" s="12">
        <v>2.65</v>
      </c>
      <c r="D231" s="12">
        <v>0.63183</v>
      </c>
      <c r="E231" s="12">
        <v>4.7278700000000002</v>
      </c>
      <c r="F231" s="12">
        <v>-0.68333333333333002</v>
      </c>
      <c r="G231" s="12">
        <v>4.9327711112004602</v>
      </c>
      <c r="H231" s="12">
        <v>0.69444399981110705</v>
      </c>
      <c r="I231" s="12">
        <v>5.51</v>
      </c>
    </row>
    <row r="232" spans="1:9">
      <c r="A232" s="12">
        <f t="shared" si="3"/>
        <v>231</v>
      </c>
      <c r="B232" s="32">
        <v>36069</v>
      </c>
      <c r="C232" s="12">
        <v>2.54</v>
      </c>
      <c r="D232" s="12">
        <v>0.72192000000000001</v>
      </c>
      <c r="E232" s="12">
        <v>4.6619099999999998</v>
      </c>
      <c r="F232" s="12">
        <v>-0.78</v>
      </c>
      <c r="G232" s="12">
        <v>4.8593967640185403</v>
      </c>
      <c r="H232" s="12">
        <v>0.71127680471546295</v>
      </c>
      <c r="I232" s="12">
        <v>5.07</v>
      </c>
    </row>
    <row r="233" spans="1:9">
      <c r="A233" s="12">
        <f t="shared" si="3"/>
        <v>232</v>
      </c>
      <c r="B233" s="32">
        <v>36100</v>
      </c>
      <c r="C233" s="12">
        <v>2.6</v>
      </c>
      <c r="D233" s="12">
        <v>0.72321999999999997</v>
      </c>
      <c r="E233" s="12">
        <v>3.6847599999999998</v>
      </c>
      <c r="F233" s="12">
        <v>-0.87666666666667004</v>
      </c>
      <c r="G233" s="12">
        <v>4.9248117793836697</v>
      </c>
      <c r="H233" s="12">
        <v>0.74030927209545905</v>
      </c>
      <c r="I233" s="12">
        <v>4.83</v>
      </c>
    </row>
    <row r="234" spans="1:9">
      <c r="A234" s="12">
        <f t="shared" si="3"/>
        <v>233</v>
      </c>
      <c r="B234" s="32">
        <v>36130</v>
      </c>
      <c r="C234" s="12">
        <v>2.58</v>
      </c>
      <c r="D234" s="12">
        <v>0.84506000000000003</v>
      </c>
      <c r="E234" s="12">
        <v>3.75081</v>
      </c>
      <c r="F234" s="12">
        <v>-0.87333333333332996</v>
      </c>
      <c r="G234" s="12">
        <v>5.0520726210546396</v>
      </c>
      <c r="H234" s="12">
        <v>0.81638406805729202</v>
      </c>
      <c r="I234" s="12">
        <v>4.68</v>
      </c>
    </row>
    <row r="235" spans="1:9">
      <c r="A235" s="12">
        <f t="shared" si="3"/>
        <v>234</v>
      </c>
      <c r="B235" s="32">
        <v>36161</v>
      </c>
      <c r="C235" s="12">
        <v>2.63</v>
      </c>
      <c r="D235" s="12">
        <v>0.93818999999999997</v>
      </c>
      <c r="E235" s="12">
        <v>3.6995800000000001</v>
      </c>
      <c r="F235" s="12">
        <v>-0.97</v>
      </c>
      <c r="G235" s="12">
        <v>4.9609286454474502</v>
      </c>
      <c r="H235" s="12">
        <v>0.74772463644888998</v>
      </c>
      <c r="I235" s="12">
        <v>4.63</v>
      </c>
    </row>
    <row r="236" spans="1:9">
      <c r="A236" s="12">
        <f t="shared" si="3"/>
        <v>235</v>
      </c>
      <c r="B236" s="32">
        <v>36192</v>
      </c>
      <c r="C236" s="12">
        <v>2.1</v>
      </c>
      <c r="D236" s="12">
        <v>0.93198000000000003</v>
      </c>
      <c r="E236" s="12">
        <v>4.1146599999999998</v>
      </c>
      <c r="F236" s="12">
        <v>-0.86666666666667003</v>
      </c>
      <c r="G236" s="12">
        <v>5.0011204317260098</v>
      </c>
      <c r="H236" s="12">
        <v>0.75117258726714198</v>
      </c>
      <c r="I236" s="12">
        <v>4.76</v>
      </c>
    </row>
    <row r="237" spans="1:9">
      <c r="A237" s="12">
        <f t="shared" si="3"/>
        <v>236</v>
      </c>
      <c r="B237" s="32">
        <v>36220</v>
      </c>
      <c r="C237" s="12">
        <v>2.2799999999999998</v>
      </c>
      <c r="D237" s="12">
        <v>0.99199000000000004</v>
      </c>
      <c r="E237" s="12">
        <v>4.2056199999999997</v>
      </c>
      <c r="F237" s="12">
        <v>-1.0633333333333299</v>
      </c>
      <c r="G237" s="12">
        <v>5.0857694890144201</v>
      </c>
      <c r="H237" s="12">
        <v>0.677381927054716</v>
      </c>
      <c r="I237" s="12">
        <v>4.8099999999999996</v>
      </c>
    </row>
    <row r="238" spans="1:9">
      <c r="A238" s="12">
        <f t="shared" si="3"/>
        <v>237</v>
      </c>
      <c r="B238" s="32">
        <v>36251</v>
      </c>
      <c r="C238" s="12">
        <v>2.12</v>
      </c>
      <c r="D238" s="12">
        <v>1.3552999999999999</v>
      </c>
      <c r="E238" s="12">
        <v>4.1246600000000004</v>
      </c>
      <c r="F238" s="12">
        <v>-0.96</v>
      </c>
      <c r="G238" s="12">
        <v>5.05901017371745</v>
      </c>
      <c r="H238" s="12">
        <v>0.68855669043539203</v>
      </c>
      <c r="I238" s="12">
        <v>4.74</v>
      </c>
    </row>
    <row r="239" spans="1:9">
      <c r="A239" s="12">
        <f t="shared" si="3"/>
        <v>238</v>
      </c>
      <c r="B239" s="32">
        <v>36281</v>
      </c>
      <c r="C239" s="12">
        <v>2.08</v>
      </c>
      <c r="D239" s="12">
        <v>1.2814399999999999</v>
      </c>
      <c r="E239" s="12">
        <v>4.1694000000000004</v>
      </c>
      <c r="F239" s="12">
        <v>-1.05666666666667</v>
      </c>
      <c r="G239" s="12">
        <v>5.0680611025835098</v>
      </c>
      <c r="H239" s="12">
        <v>0.65564659230556499</v>
      </c>
      <c r="I239" s="12">
        <v>4.74</v>
      </c>
    </row>
    <row r="240" spans="1:9">
      <c r="A240" s="12">
        <f t="shared" si="3"/>
        <v>239</v>
      </c>
      <c r="B240" s="32">
        <v>36312</v>
      </c>
      <c r="C240" s="12">
        <v>2.21</v>
      </c>
      <c r="D240" s="12">
        <v>1.39862</v>
      </c>
      <c r="E240" s="12">
        <v>4.6555</v>
      </c>
      <c r="F240" s="12">
        <v>-0.95333333333333103</v>
      </c>
      <c r="G240" s="12">
        <v>5.0851816802021697</v>
      </c>
      <c r="H240" s="12">
        <v>0.634551388559082</v>
      </c>
      <c r="I240" s="12">
        <v>4.76</v>
      </c>
    </row>
    <row r="241" spans="1:9">
      <c r="A241" s="12">
        <f t="shared" si="3"/>
        <v>240</v>
      </c>
      <c r="B241" s="32">
        <v>36342</v>
      </c>
      <c r="C241" s="12">
        <v>2.0299999999999998</v>
      </c>
      <c r="D241" s="12">
        <v>1.41781</v>
      </c>
      <c r="E241" s="12">
        <v>5.6831199999999997</v>
      </c>
      <c r="F241" s="12">
        <v>-0.95</v>
      </c>
      <c r="G241" s="12">
        <v>5.0748083736419698</v>
      </c>
      <c r="H241" s="12">
        <v>0.66854259194591104</v>
      </c>
      <c r="I241" s="12">
        <v>4.99</v>
      </c>
    </row>
    <row r="242" spans="1:9">
      <c r="A242" s="12">
        <f t="shared" si="3"/>
        <v>241</v>
      </c>
      <c r="B242" s="32">
        <v>36373</v>
      </c>
      <c r="C242" s="12">
        <v>2.17</v>
      </c>
      <c r="D242" s="12">
        <v>1.46105</v>
      </c>
      <c r="E242" s="12">
        <v>3.9952999999999999</v>
      </c>
      <c r="F242" s="12">
        <v>-1.04666666666667</v>
      </c>
      <c r="G242" s="12">
        <v>5.0882559245810102</v>
      </c>
      <c r="H242" s="12">
        <v>0.70294409242823996</v>
      </c>
      <c r="I242" s="12">
        <v>5.07</v>
      </c>
    </row>
    <row r="243" spans="1:9">
      <c r="A243" s="12">
        <f t="shared" si="3"/>
        <v>242</v>
      </c>
      <c r="B243" s="32">
        <v>36404</v>
      </c>
      <c r="C243" s="12">
        <v>2.2999999999999998</v>
      </c>
      <c r="D243" s="12">
        <v>1.8849100000000001</v>
      </c>
      <c r="E243" s="12">
        <v>3.7589199999999998</v>
      </c>
      <c r="F243" s="12">
        <v>-1.0433333333333299</v>
      </c>
      <c r="G243" s="12">
        <v>5.0970837071538204</v>
      </c>
      <c r="H243" s="12">
        <v>0.736440923900609</v>
      </c>
      <c r="I243" s="12">
        <v>5.22</v>
      </c>
    </row>
    <row r="244" spans="1:9">
      <c r="A244" s="12">
        <f t="shared" si="3"/>
        <v>243</v>
      </c>
      <c r="B244" s="32">
        <v>36434</v>
      </c>
      <c r="C244" s="12">
        <v>2.36</v>
      </c>
      <c r="D244" s="12">
        <v>1.83433</v>
      </c>
      <c r="E244" s="12">
        <v>4.2941099999999999</v>
      </c>
      <c r="F244" s="12">
        <v>-1.1399999999999999</v>
      </c>
      <c r="G244" s="12">
        <v>5.01209663677019</v>
      </c>
      <c r="H244" s="12">
        <v>0.82113469168837305</v>
      </c>
      <c r="I244" s="12">
        <v>5.2</v>
      </c>
    </row>
    <row r="245" spans="1:9">
      <c r="A245" s="12">
        <f t="shared" si="3"/>
        <v>244</v>
      </c>
      <c r="B245" s="32">
        <v>36465</v>
      </c>
      <c r="C245" s="12">
        <v>1.97</v>
      </c>
      <c r="D245" s="12">
        <v>1.9205000000000001</v>
      </c>
      <c r="E245" s="12">
        <v>4.8604700000000003</v>
      </c>
      <c r="F245" s="12">
        <v>-1.13333333333333</v>
      </c>
      <c r="G245" s="12">
        <v>5.0009915913010596</v>
      </c>
      <c r="H245" s="12">
        <v>1.0300225032949899</v>
      </c>
      <c r="I245" s="12">
        <v>5.42</v>
      </c>
    </row>
    <row r="246" spans="1:9">
      <c r="A246" s="12">
        <f t="shared" si="3"/>
        <v>245</v>
      </c>
      <c r="B246" s="32">
        <v>36495</v>
      </c>
      <c r="C246" s="12">
        <v>1.74</v>
      </c>
      <c r="D246" s="12">
        <v>2.0551599999999999</v>
      </c>
      <c r="E246" s="12">
        <v>5.2736599999999996</v>
      </c>
      <c r="F246" s="12">
        <v>-1.2266666666666699</v>
      </c>
      <c r="G246" s="12">
        <v>4.8379211882930804</v>
      </c>
      <c r="H246" s="12">
        <v>1.8563293456690499</v>
      </c>
      <c r="I246" s="12">
        <v>5.3</v>
      </c>
    </row>
    <row r="247" spans="1:9">
      <c r="A247" s="12">
        <f t="shared" si="3"/>
        <v>246</v>
      </c>
      <c r="B247" s="32">
        <v>36526</v>
      </c>
      <c r="C247" s="12">
        <v>1.65</v>
      </c>
      <c r="D247" s="12">
        <v>2.1886199999999998</v>
      </c>
      <c r="E247" s="12">
        <v>4.7962600000000002</v>
      </c>
      <c r="F247" s="12">
        <v>-1.22</v>
      </c>
      <c r="G247" s="12">
        <v>5.0287045967575601</v>
      </c>
      <c r="H247" s="12">
        <v>0.96719884821015201</v>
      </c>
      <c r="I247" s="12">
        <v>5.45</v>
      </c>
    </row>
    <row r="248" spans="1:9">
      <c r="A248" s="12">
        <f t="shared" si="3"/>
        <v>247</v>
      </c>
      <c r="B248" s="32">
        <v>36557</v>
      </c>
      <c r="C248" s="12">
        <v>1.87</v>
      </c>
      <c r="D248" s="12">
        <v>2.5674299999999999</v>
      </c>
      <c r="E248" s="12">
        <v>4.5475599999999998</v>
      </c>
      <c r="F248" s="12">
        <v>-1.11666666666667</v>
      </c>
      <c r="G248" s="12">
        <v>5.0063846848695999</v>
      </c>
      <c r="H248" s="12">
        <v>0.88279994597023603</v>
      </c>
      <c r="I248" s="12">
        <v>5.73</v>
      </c>
    </row>
    <row r="249" spans="1:9">
      <c r="A249" s="12">
        <f t="shared" si="3"/>
        <v>248</v>
      </c>
      <c r="B249" s="32">
        <v>36586</v>
      </c>
      <c r="C249" s="12">
        <v>2.34</v>
      </c>
      <c r="D249" s="12">
        <v>2.93086</v>
      </c>
      <c r="E249" s="12">
        <v>4.7769000000000004</v>
      </c>
      <c r="F249" s="12">
        <v>-1.21333333333333</v>
      </c>
      <c r="G249" s="12">
        <v>4.9842085608428102</v>
      </c>
      <c r="H249" s="12">
        <v>0.76029795996546501</v>
      </c>
      <c r="I249" s="12">
        <v>5.85</v>
      </c>
    </row>
    <row r="250" spans="1:9">
      <c r="A250" s="12">
        <f t="shared" si="3"/>
        <v>249</v>
      </c>
      <c r="B250" s="32">
        <v>36617</v>
      </c>
      <c r="C250" s="12">
        <v>2.17</v>
      </c>
      <c r="D250" s="12">
        <v>2.3502800000000001</v>
      </c>
      <c r="E250" s="12">
        <v>5.2478499999999997</v>
      </c>
      <c r="F250" s="12">
        <v>-1.41</v>
      </c>
      <c r="G250" s="12">
        <v>4.9664270287616601</v>
      </c>
      <c r="H250" s="12">
        <v>0.98162480284142395</v>
      </c>
      <c r="I250" s="12">
        <v>6.02</v>
      </c>
    </row>
    <row r="251" spans="1:9">
      <c r="A251" s="12">
        <f t="shared" si="3"/>
        <v>250</v>
      </c>
      <c r="B251" s="32">
        <v>36647</v>
      </c>
      <c r="C251" s="12">
        <v>2.61</v>
      </c>
      <c r="D251" s="12">
        <v>2.3698199999999998</v>
      </c>
      <c r="E251" s="12">
        <v>4.6986400000000001</v>
      </c>
      <c r="F251" s="12">
        <v>-1.2066666666666701</v>
      </c>
      <c r="G251" s="12">
        <v>4.9758496408477599</v>
      </c>
      <c r="H251" s="12">
        <v>0.679035395730198</v>
      </c>
      <c r="I251" s="12">
        <v>6.27</v>
      </c>
    </row>
    <row r="252" spans="1:9">
      <c r="A252" s="12">
        <f t="shared" si="3"/>
        <v>251</v>
      </c>
      <c r="B252" s="32">
        <v>36678</v>
      </c>
      <c r="C252" s="12">
        <v>2.4500000000000002</v>
      </c>
      <c r="D252" s="12">
        <v>2.6849500000000002</v>
      </c>
      <c r="E252" s="12">
        <v>4.9752700000000001</v>
      </c>
      <c r="F252" s="12">
        <v>-1.20333333333333</v>
      </c>
      <c r="G252" s="12">
        <v>4.93707394734946</v>
      </c>
      <c r="H252" s="12">
        <v>0.79395199425413499</v>
      </c>
      <c r="I252" s="12">
        <v>6.53</v>
      </c>
    </row>
    <row r="253" spans="1:9">
      <c r="A253" s="12">
        <f t="shared" si="3"/>
        <v>252</v>
      </c>
      <c r="B253" s="32">
        <v>36708</v>
      </c>
      <c r="C253" s="12">
        <v>2.31</v>
      </c>
      <c r="D253" s="12">
        <v>2.6686399999999999</v>
      </c>
      <c r="E253" s="12">
        <v>4.1639099999999996</v>
      </c>
      <c r="F253" s="12">
        <v>-1.2</v>
      </c>
      <c r="G253" s="12">
        <v>4.9607911671816396</v>
      </c>
      <c r="H253" s="12">
        <v>0.75032662416797302</v>
      </c>
      <c r="I253" s="12">
        <v>6.54</v>
      </c>
    </row>
    <row r="254" spans="1:9">
      <c r="A254" s="12">
        <f t="shared" si="3"/>
        <v>253</v>
      </c>
      <c r="B254" s="32">
        <v>36739</v>
      </c>
      <c r="C254" s="12">
        <v>2.5299999999999998</v>
      </c>
      <c r="D254" s="12">
        <v>2.4764499999999998</v>
      </c>
      <c r="E254" s="12">
        <v>3.41737</v>
      </c>
      <c r="F254" s="12">
        <v>-1.09666666666667</v>
      </c>
      <c r="G254" s="12">
        <v>4.9613103317561196</v>
      </c>
      <c r="H254" s="12">
        <v>0.67360766125465799</v>
      </c>
      <c r="I254" s="12">
        <v>6.5</v>
      </c>
    </row>
    <row r="255" spans="1:9">
      <c r="A255" s="12">
        <f t="shared" si="3"/>
        <v>254</v>
      </c>
      <c r="B255" s="32">
        <v>36770</v>
      </c>
      <c r="C255" s="12">
        <v>2.5499999999999998</v>
      </c>
      <c r="D255" s="12">
        <v>2.54854</v>
      </c>
      <c r="E255" s="12">
        <v>4.2527200000000001</v>
      </c>
      <c r="F255" s="12">
        <v>-1.2933333333333299</v>
      </c>
      <c r="G255" s="12">
        <v>4.93678894291833</v>
      </c>
      <c r="H255" s="12">
        <v>0.68060123403058703</v>
      </c>
      <c r="I255" s="12">
        <v>6.52</v>
      </c>
    </row>
    <row r="256" spans="1:9">
      <c r="A256" s="12">
        <f t="shared" si="3"/>
        <v>255</v>
      </c>
      <c r="B256" s="32">
        <v>36800</v>
      </c>
      <c r="C256" s="12">
        <v>2.57</v>
      </c>
      <c r="D256" s="12">
        <v>2.51424</v>
      </c>
      <c r="E256" s="12">
        <v>2.5804999999999998</v>
      </c>
      <c r="F256" s="12">
        <v>-1.29</v>
      </c>
      <c r="G256" s="12">
        <v>4.8946047358475298</v>
      </c>
      <c r="H256" s="12">
        <v>0.68400606572365896</v>
      </c>
      <c r="I256" s="12">
        <v>6.51</v>
      </c>
    </row>
    <row r="257" spans="1:9">
      <c r="A257" s="12">
        <f t="shared" si="3"/>
        <v>256</v>
      </c>
      <c r="B257" s="32">
        <v>36831</v>
      </c>
      <c r="C257" s="12">
        <v>2.8</v>
      </c>
      <c r="D257" s="12">
        <v>2.5653700000000002</v>
      </c>
      <c r="E257" s="12">
        <v>2.1101399999999999</v>
      </c>
      <c r="F257" s="12">
        <v>-1.28666666666667</v>
      </c>
      <c r="G257" s="12">
        <v>4.9222511338438899</v>
      </c>
      <c r="H257" s="12">
        <v>0.79411338260257103</v>
      </c>
      <c r="I257" s="12">
        <v>6.51</v>
      </c>
    </row>
    <row r="258" spans="1:9">
      <c r="A258" s="12">
        <f t="shared" si="3"/>
        <v>257</v>
      </c>
      <c r="B258" s="32">
        <v>36861</v>
      </c>
      <c r="C258" s="12">
        <v>2.9</v>
      </c>
      <c r="D258" s="12">
        <v>2.4853800000000001</v>
      </c>
      <c r="E258" s="12">
        <v>1.06887</v>
      </c>
      <c r="F258" s="12">
        <v>-1.2833333333333301</v>
      </c>
      <c r="G258" s="12">
        <v>4.94352581044555</v>
      </c>
      <c r="H258" s="12">
        <v>0.99958782170817995</v>
      </c>
      <c r="I258" s="12">
        <v>6.4</v>
      </c>
    </row>
    <row r="259" spans="1:9">
      <c r="A259" s="12">
        <f t="shared" si="3"/>
        <v>258</v>
      </c>
      <c r="B259" s="32">
        <v>36892</v>
      </c>
      <c r="C259" s="12">
        <v>2.74</v>
      </c>
      <c r="D259" s="12">
        <v>2.7014800000000001</v>
      </c>
      <c r="E259" s="12">
        <v>0.40193000000000001</v>
      </c>
      <c r="F259" s="12">
        <v>-0.98</v>
      </c>
      <c r="G259" s="12">
        <v>4.9509746909585202</v>
      </c>
      <c r="H259" s="12">
        <v>0.89065612972787001</v>
      </c>
      <c r="I259" s="12">
        <v>5.98</v>
      </c>
    </row>
    <row r="260" spans="1:9">
      <c r="A260" s="12">
        <f t="shared" ref="A260:A323" si="4">A259+1</f>
        <v>259</v>
      </c>
      <c r="B260" s="32">
        <v>36923</v>
      </c>
      <c r="C260" s="12">
        <v>2.95</v>
      </c>
      <c r="D260" s="12">
        <v>2.5393300000000001</v>
      </c>
      <c r="E260" s="12">
        <v>-0.48437000000000002</v>
      </c>
      <c r="F260" s="12">
        <v>-0.97666666666667001</v>
      </c>
      <c r="G260" s="12">
        <v>4.9791941772367299</v>
      </c>
      <c r="H260" s="12">
        <v>0.88039164005996695</v>
      </c>
      <c r="I260" s="12">
        <v>5.49</v>
      </c>
    </row>
    <row r="261" spans="1:9">
      <c r="A261" s="12">
        <f t="shared" si="4"/>
        <v>260</v>
      </c>
      <c r="B261" s="32">
        <v>36951</v>
      </c>
      <c r="C261" s="12">
        <v>2.91</v>
      </c>
      <c r="D261" s="12">
        <v>2.1091899999999999</v>
      </c>
      <c r="E261" s="12">
        <v>-1.1259300000000001</v>
      </c>
      <c r="F261" s="12">
        <v>-0.87333333333332996</v>
      </c>
      <c r="G261" s="12">
        <v>5.0084374699501097</v>
      </c>
      <c r="H261" s="12">
        <v>0.69709355877449197</v>
      </c>
      <c r="I261" s="12">
        <v>5.31</v>
      </c>
    </row>
    <row r="262" spans="1:9">
      <c r="A262" s="12">
        <f t="shared" si="4"/>
        <v>261</v>
      </c>
      <c r="B262" s="32">
        <v>36982</v>
      </c>
      <c r="C262" s="12">
        <v>2.72</v>
      </c>
      <c r="D262" s="12">
        <v>2.3735400000000002</v>
      </c>
      <c r="E262" s="12">
        <v>-2.12913</v>
      </c>
      <c r="F262" s="12">
        <v>-0.77</v>
      </c>
      <c r="G262" s="12">
        <v>4.9920060641735802</v>
      </c>
      <c r="H262" s="12">
        <v>0.71902685487195805</v>
      </c>
      <c r="I262" s="12">
        <v>4.8</v>
      </c>
    </row>
    <row r="263" spans="1:9">
      <c r="A263" s="12">
        <f t="shared" si="4"/>
        <v>262</v>
      </c>
      <c r="B263" s="32">
        <v>37012</v>
      </c>
      <c r="C263" s="12">
        <v>2.64</v>
      </c>
      <c r="D263" s="12">
        <v>2.5567500000000001</v>
      </c>
      <c r="E263" s="12">
        <v>-2.8835600000000001</v>
      </c>
      <c r="F263" s="12">
        <v>-0.86666666666667003</v>
      </c>
      <c r="G263" s="12">
        <v>4.9755090523616499</v>
      </c>
      <c r="H263" s="12">
        <v>0.96547275049812498</v>
      </c>
      <c r="I263" s="12">
        <v>4.21</v>
      </c>
    </row>
    <row r="264" spans="1:9">
      <c r="A264" s="12">
        <f t="shared" si="4"/>
        <v>263</v>
      </c>
      <c r="B264" s="32">
        <v>37043</v>
      </c>
      <c r="C264" s="12">
        <v>2.5499999999999998</v>
      </c>
      <c r="D264" s="12">
        <v>2.3917299999999999</v>
      </c>
      <c r="E264" s="12">
        <v>-3.55633</v>
      </c>
      <c r="F264" s="12">
        <v>-0.66333333333333</v>
      </c>
      <c r="G264" s="12">
        <v>5.0532509264607999</v>
      </c>
      <c r="H264" s="12">
        <v>0.74304432419222199</v>
      </c>
      <c r="I264" s="12">
        <v>3.97</v>
      </c>
    </row>
    <row r="265" spans="1:9">
      <c r="A265" s="12">
        <f t="shared" si="4"/>
        <v>264</v>
      </c>
      <c r="B265" s="32">
        <v>37073</v>
      </c>
      <c r="C265" s="12">
        <v>2.9</v>
      </c>
      <c r="D265" s="12">
        <v>2.1019299999999999</v>
      </c>
      <c r="E265" s="12">
        <v>-3.9628399999999999</v>
      </c>
      <c r="F265" s="12">
        <v>-0.56000000000000105</v>
      </c>
      <c r="G265" s="12">
        <v>5.0687530422409104</v>
      </c>
      <c r="H265" s="12">
        <v>0.89376376136890101</v>
      </c>
      <c r="I265" s="12">
        <v>3.77</v>
      </c>
    </row>
    <row r="266" spans="1:9">
      <c r="A266" s="12">
        <f t="shared" si="4"/>
        <v>265</v>
      </c>
      <c r="B266" s="32">
        <v>37104</v>
      </c>
      <c r="C266" s="12">
        <v>3</v>
      </c>
      <c r="D266" s="12">
        <v>2.0956700000000001</v>
      </c>
      <c r="E266" s="12">
        <v>-3.8107500000000001</v>
      </c>
      <c r="F266" s="12">
        <v>-0.25666666666666998</v>
      </c>
      <c r="G266" s="12">
        <v>5.0767659061652299</v>
      </c>
      <c r="H266" s="12">
        <v>0.76952037791641503</v>
      </c>
      <c r="I266" s="12">
        <v>3.65</v>
      </c>
    </row>
    <row r="267" spans="1:9">
      <c r="A267" s="12">
        <f t="shared" si="4"/>
        <v>266</v>
      </c>
      <c r="B267" s="32">
        <v>37135</v>
      </c>
      <c r="C267" s="12">
        <v>3.43</v>
      </c>
      <c r="D267" s="12">
        <v>1.3139000000000001</v>
      </c>
      <c r="E267" s="12">
        <v>-4.5460900000000004</v>
      </c>
      <c r="F267" s="12">
        <v>-0.15333333333332999</v>
      </c>
      <c r="G267" s="12">
        <v>5.0109712009354599</v>
      </c>
      <c r="H267" s="12">
        <v>1.06057378534767</v>
      </c>
      <c r="I267" s="12">
        <v>3.07</v>
      </c>
    </row>
    <row r="268" spans="1:9">
      <c r="A268" s="12">
        <f t="shared" si="4"/>
        <v>267</v>
      </c>
      <c r="B268" s="32">
        <v>37165</v>
      </c>
      <c r="C268" s="12">
        <v>3.61</v>
      </c>
      <c r="D268" s="12">
        <v>1.53207</v>
      </c>
      <c r="E268" s="12">
        <v>-4.67361</v>
      </c>
      <c r="F268" s="12">
        <v>0.149999999999999</v>
      </c>
      <c r="G268" s="12">
        <v>5.11387364482301</v>
      </c>
      <c r="H268" s="12">
        <v>0.850486080874441</v>
      </c>
      <c r="I268" s="12">
        <v>2.4900000000000002</v>
      </c>
    </row>
    <row r="269" spans="1:9">
      <c r="A269" s="12">
        <f t="shared" si="4"/>
        <v>268</v>
      </c>
      <c r="B269" s="32">
        <v>37196</v>
      </c>
      <c r="C269" s="12">
        <v>3.03</v>
      </c>
      <c r="D269" s="12">
        <v>1.3217000000000001</v>
      </c>
      <c r="E269" s="12">
        <v>-5.1673799999999996</v>
      </c>
      <c r="F269" s="12">
        <v>0.35333333333333</v>
      </c>
      <c r="G269" s="12">
        <v>5.2027053825183103</v>
      </c>
      <c r="H269" s="12">
        <v>0.92594770365802104</v>
      </c>
      <c r="I269" s="12">
        <v>2.09</v>
      </c>
    </row>
    <row r="270" spans="1:9">
      <c r="A270" s="12">
        <f t="shared" si="4"/>
        <v>269</v>
      </c>
      <c r="B270" s="32">
        <v>37226</v>
      </c>
      <c r="C270" s="12">
        <v>2.98</v>
      </c>
      <c r="D270" s="12">
        <v>1.06233</v>
      </c>
      <c r="E270" s="12">
        <v>-4.8831499999999997</v>
      </c>
      <c r="F270" s="12">
        <v>0.55666666666666997</v>
      </c>
      <c r="G270" s="12">
        <v>5.1704726164818098</v>
      </c>
      <c r="H270" s="12">
        <v>0.99455879328035302</v>
      </c>
      <c r="I270" s="12">
        <v>1.82</v>
      </c>
    </row>
    <row r="271" spans="1:9">
      <c r="A271" s="12">
        <f t="shared" si="4"/>
        <v>270</v>
      </c>
      <c r="B271" s="32">
        <v>37257</v>
      </c>
      <c r="C271" s="12">
        <v>2.8</v>
      </c>
      <c r="D271" s="12">
        <v>0.66612000000000005</v>
      </c>
      <c r="E271" s="12">
        <v>-3.6616499999999998</v>
      </c>
      <c r="F271" s="12">
        <v>0.56000000000000105</v>
      </c>
      <c r="G271" s="12">
        <v>5.2186409692279296</v>
      </c>
      <c r="H271" s="12">
        <v>0.87824513904989998</v>
      </c>
      <c r="I271" s="12">
        <v>1.73</v>
      </c>
    </row>
    <row r="272" spans="1:9">
      <c r="A272" s="12">
        <f t="shared" si="4"/>
        <v>271</v>
      </c>
      <c r="B272" s="32">
        <v>37288</v>
      </c>
      <c r="C272" s="12">
        <v>3.01</v>
      </c>
      <c r="D272" s="12">
        <v>0.67767999999999995</v>
      </c>
      <c r="E272" s="12">
        <v>-3.09198</v>
      </c>
      <c r="F272" s="12">
        <v>0.56333333333333002</v>
      </c>
      <c r="G272" s="12">
        <v>5.2879130411298796</v>
      </c>
      <c r="H272" s="12">
        <v>0.83126965227843796</v>
      </c>
      <c r="I272" s="12">
        <v>1.74</v>
      </c>
    </row>
    <row r="273" spans="1:9">
      <c r="A273" s="12">
        <f t="shared" si="4"/>
        <v>272</v>
      </c>
      <c r="B273" s="32">
        <v>37316</v>
      </c>
      <c r="C273" s="12">
        <v>2.69</v>
      </c>
      <c r="D273" s="12">
        <v>0.94338</v>
      </c>
      <c r="E273" s="12">
        <v>-2.0529099999999998</v>
      </c>
      <c r="F273" s="12">
        <v>0.56666666666666998</v>
      </c>
      <c r="G273" s="12">
        <v>5.3218078081824203</v>
      </c>
      <c r="H273" s="12">
        <v>0.76672468901953805</v>
      </c>
      <c r="I273" s="12">
        <v>1.73</v>
      </c>
    </row>
    <row r="274" spans="1:9">
      <c r="A274" s="12">
        <f t="shared" si="4"/>
        <v>273</v>
      </c>
      <c r="B274" s="32">
        <v>37347</v>
      </c>
      <c r="C274" s="12">
        <v>2.92</v>
      </c>
      <c r="D274" s="12">
        <v>1.1881699999999999</v>
      </c>
      <c r="E274" s="12">
        <v>-1.3644799999999999</v>
      </c>
      <c r="F274" s="12">
        <v>0.77000000000000102</v>
      </c>
      <c r="G274" s="12">
        <v>5.3558906316862203</v>
      </c>
      <c r="H274" s="12">
        <v>0.749214414421843</v>
      </c>
      <c r="I274" s="12">
        <v>1.75</v>
      </c>
    </row>
    <row r="275" spans="1:9">
      <c r="A275" s="12">
        <f t="shared" si="4"/>
        <v>274</v>
      </c>
      <c r="B275" s="32">
        <v>37377</v>
      </c>
      <c r="C275" s="12">
        <v>3.01</v>
      </c>
      <c r="D275" s="12">
        <v>0.98816999999999999</v>
      </c>
      <c r="E275" s="12">
        <v>-0.34172000000000002</v>
      </c>
      <c r="F275" s="12">
        <v>0.67333333333333001</v>
      </c>
      <c r="G275" s="12">
        <v>5.4036499968919802</v>
      </c>
      <c r="H275" s="12">
        <v>1.0085739143799299</v>
      </c>
      <c r="I275" s="12">
        <v>1.75</v>
      </c>
    </row>
    <row r="276" spans="1:9">
      <c r="A276" s="12">
        <f t="shared" si="4"/>
        <v>275</v>
      </c>
      <c r="B276" s="32">
        <v>37408</v>
      </c>
      <c r="C276" s="12">
        <v>3.09</v>
      </c>
      <c r="D276" s="12">
        <v>0.93508999999999998</v>
      </c>
      <c r="E276" s="12">
        <v>1.2115</v>
      </c>
      <c r="F276" s="12">
        <v>0.67666666666666897</v>
      </c>
      <c r="G276" s="12">
        <v>5.4153950410730296</v>
      </c>
      <c r="H276" s="12">
        <v>0.86634985067690296</v>
      </c>
      <c r="I276" s="12">
        <v>1.75</v>
      </c>
    </row>
    <row r="277" spans="1:9">
      <c r="A277" s="12">
        <f t="shared" si="4"/>
        <v>276</v>
      </c>
      <c r="B277" s="32">
        <v>37438</v>
      </c>
      <c r="C277" s="12">
        <v>3.39</v>
      </c>
      <c r="D277" s="12">
        <v>1.1921200000000001</v>
      </c>
      <c r="E277" s="12">
        <v>1.5449299999999999</v>
      </c>
      <c r="F277" s="12">
        <v>0.68</v>
      </c>
      <c r="G277" s="12">
        <v>5.4555705616901697</v>
      </c>
      <c r="H277" s="12">
        <v>0.80257783310991104</v>
      </c>
      <c r="I277" s="12">
        <v>1.73</v>
      </c>
    </row>
    <row r="278" spans="1:9">
      <c r="A278" s="12">
        <f t="shared" si="4"/>
        <v>277</v>
      </c>
      <c r="B278" s="32">
        <v>37469</v>
      </c>
      <c r="C278" s="12">
        <v>3.44</v>
      </c>
      <c r="D278" s="12">
        <v>1.4039200000000001</v>
      </c>
      <c r="E278" s="12">
        <v>1.6819599999999999</v>
      </c>
      <c r="F278" s="12">
        <v>0.58333333333333004</v>
      </c>
      <c r="G278" s="12">
        <v>5.5136609359071302</v>
      </c>
      <c r="H278" s="12">
        <v>0.68293018208752099</v>
      </c>
      <c r="I278" s="12">
        <v>1.74</v>
      </c>
    </row>
    <row r="279" spans="1:9">
      <c r="A279" s="12">
        <f t="shared" si="4"/>
        <v>278</v>
      </c>
      <c r="B279" s="32">
        <v>37500</v>
      </c>
      <c r="C279" s="12">
        <v>3.77</v>
      </c>
      <c r="D279" s="12">
        <v>1.93272</v>
      </c>
      <c r="E279" s="12">
        <v>2.2173400000000001</v>
      </c>
      <c r="F279" s="12">
        <v>0.58666666666667</v>
      </c>
      <c r="G279" s="12">
        <v>5.5078455838220099</v>
      </c>
      <c r="H279" s="12">
        <v>0.68438330160150995</v>
      </c>
      <c r="I279" s="12">
        <v>1.75</v>
      </c>
    </row>
    <row r="280" spans="1:9">
      <c r="A280" s="12">
        <f t="shared" si="4"/>
        <v>279</v>
      </c>
      <c r="B280" s="32">
        <v>37530</v>
      </c>
      <c r="C280" s="12">
        <v>3.8</v>
      </c>
      <c r="D280" s="12">
        <v>1.75939</v>
      </c>
      <c r="E280" s="12">
        <v>2.3548800000000001</v>
      </c>
      <c r="F280" s="12">
        <v>0.59</v>
      </c>
      <c r="G280" s="12">
        <v>5.5311341438382602</v>
      </c>
      <c r="H280" s="12">
        <v>0.76226264735682403</v>
      </c>
      <c r="I280" s="12">
        <v>1.75</v>
      </c>
    </row>
    <row r="281" spans="1:9">
      <c r="A281" s="12">
        <f t="shared" si="4"/>
        <v>280</v>
      </c>
      <c r="B281" s="32">
        <v>37561</v>
      </c>
      <c r="C281" s="12">
        <v>3.4</v>
      </c>
      <c r="D281" s="12">
        <v>1.9297500000000001</v>
      </c>
      <c r="E281" s="12">
        <v>3.3967900000000002</v>
      </c>
      <c r="F281" s="12">
        <v>0.79333333333333</v>
      </c>
      <c r="G281" s="12">
        <v>5.5100108025505099</v>
      </c>
      <c r="H281" s="12">
        <v>0.798345714102496</v>
      </c>
      <c r="I281" s="12">
        <v>1.34</v>
      </c>
    </row>
    <row r="282" spans="1:9">
      <c r="A282" s="12">
        <f t="shared" si="4"/>
        <v>281</v>
      </c>
      <c r="B282" s="32">
        <v>37591</v>
      </c>
      <c r="C282" s="12">
        <v>3.62</v>
      </c>
      <c r="D282" s="12">
        <v>2.1324399999999999</v>
      </c>
      <c r="E282" s="12">
        <v>2.8656000000000001</v>
      </c>
      <c r="F282" s="12">
        <v>0.89666666666667005</v>
      </c>
      <c r="G282" s="12">
        <v>5.6467387182477298</v>
      </c>
      <c r="H282" s="12">
        <v>0.93039907527443599</v>
      </c>
      <c r="I282" s="12">
        <v>1.24</v>
      </c>
    </row>
    <row r="283" spans="1:9">
      <c r="A283" s="12">
        <f t="shared" si="4"/>
        <v>282</v>
      </c>
      <c r="B283" s="32">
        <v>37622</v>
      </c>
      <c r="C283" s="12">
        <v>3.35</v>
      </c>
      <c r="D283" s="12">
        <v>2.3448199999999999</v>
      </c>
      <c r="E283" s="12">
        <v>2.81189</v>
      </c>
      <c r="F283" s="12">
        <v>0.7</v>
      </c>
      <c r="G283" s="12">
        <v>5.6473029778907096</v>
      </c>
      <c r="H283" s="12">
        <v>0.74832780473179294</v>
      </c>
      <c r="I283" s="12">
        <v>1.24</v>
      </c>
    </row>
    <row r="284" spans="1:9">
      <c r="A284" s="12">
        <f t="shared" si="4"/>
        <v>283</v>
      </c>
      <c r="B284" s="32">
        <v>37653</v>
      </c>
      <c r="C284" s="12">
        <v>3.35</v>
      </c>
      <c r="D284" s="12">
        <v>2.60616</v>
      </c>
      <c r="E284" s="12">
        <v>3.1598799999999998</v>
      </c>
      <c r="F284" s="12">
        <v>0.80333333333333001</v>
      </c>
      <c r="G284" s="12">
        <v>5.6675488953847397</v>
      </c>
      <c r="H284" s="12">
        <v>0.76622891373650304</v>
      </c>
      <c r="I284" s="12">
        <v>1.26</v>
      </c>
    </row>
    <row r="285" spans="1:9">
      <c r="A285" s="12">
        <f t="shared" si="4"/>
        <v>284</v>
      </c>
      <c r="B285" s="32">
        <v>37681</v>
      </c>
      <c r="C285" s="12">
        <v>3.12</v>
      </c>
      <c r="D285" s="12">
        <v>2.5890900000000001</v>
      </c>
      <c r="E285" s="12">
        <v>2.1065100000000001</v>
      </c>
      <c r="F285" s="12">
        <v>0.80666666666666997</v>
      </c>
      <c r="G285" s="12">
        <v>5.7306529136039996</v>
      </c>
      <c r="H285" s="12">
        <v>0.75224705654421298</v>
      </c>
      <c r="I285" s="12">
        <v>1.25</v>
      </c>
    </row>
    <row r="286" spans="1:9">
      <c r="A286" s="12">
        <f t="shared" si="4"/>
        <v>285</v>
      </c>
      <c r="B286" s="32">
        <v>37712</v>
      </c>
      <c r="C286" s="12">
        <v>2.96</v>
      </c>
      <c r="D286" s="12">
        <v>1.9893400000000001</v>
      </c>
      <c r="E286" s="12">
        <v>0.97633000000000003</v>
      </c>
      <c r="F286" s="12">
        <v>0.91</v>
      </c>
      <c r="G286" s="12">
        <v>5.7484206607035704</v>
      </c>
      <c r="H286" s="12">
        <v>0.87942432008362803</v>
      </c>
      <c r="I286" s="12">
        <v>1.26</v>
      </c>
    </row>
    <row r="287" spans="1:9">
      <c r="A287" s="12">
        <f t="shared" si="4"/>
        <v>286</v>
      </c>
      <c r="B287" s="32">
        <v>37742</v>
      </c>
      <c r="C287" s="12">
        <v>3.01</v>
      </c>
      <c r="D287" s="12">
        <v>1.8067599999999999</v>
      </c>
      <c r="E287" s="12">
        <v>0.57623000000000002</v>
      </c>
      <c r="F287" s="12">
        <v>1.0133333333333301</v>
      </c>
      <c r="G287" s="12">
        <v>5.7727003588805799</v>
      </c>
      <c r="H287" s="12">
        <v>0.83404765647867396</v>
      </c>
      <c r="I287" s="12">
        <v>1.26</v>
      </c>
    </row>
    <row r="288" spans="1:9">
      <c r="A288" s="12">
        <f t="shared" si="4"/>
        <v>287</v>
      </c>
      <c r="B288" s="32">
        <v>37773</v>
      </c>
      <c r="C288" s="12">
        <v>2.65</v>
      </c>
      <c r="D288" s="12">
        <v>1.78837</v>
      </c>
      <c r="E288" s="12">
        <v>-0.20963000000000001</v>
      </c>
      <c r="F288" s="12">
        <v>1.2166666666666699</v>
      </c>
      <c r="G288" s="12">
        <v>5.7172960255495502</v>
      </c>
      <c r="H288" s="12">
        <v>0.80696290719562602</v>
      </c>
      <c r="I288" s="12">
        <v>1.22</v>
      </c>
    </row>
    <row r="289" spans="1:9">
      <c r="A289" s="12">
        <f t="shared" si="4"/>
        <v>288</v>
      </c>
      <c r="B289" s="32">
        <v>37803</v>
      </c>
      <c r="C289" s="12">
        <v>2.13</v>
      </c>
      <c r="D289" s="12">
        <v>1.86239</v>
      </c>
      <c r="E289" s="12">
        <v>0.46090999999999999</v>
      </c>
      <c r="F289" s="12">
        <v>1.1200000000000001</v>
      </c>
      <c r="G289" s="12">
        <v>5.6951588927627697</v>
      </c>
      <c r="H289" s="12">
        <v>0.76277004182282804</v>
      </c>
      <c r="I289" s="12">
        <v>1.01</v>
      </c>
    </row>
    <row r="290" spans="1:9">
      <c r="A290" s="12">
        <f t="shared" si="4"/>
        <v>289</v>
      </c>
      <c r="B290" s="32">
        <v>37834</v>
      </c>
      <c r="C290" s="12">
        <v>2.56</v>
      </c>
      <c r="D290" s="12">
        <v>2.0057100000000001</v>
      </c>
      <c r="E290" s="12">
        <v>0.31020999999999999</v>
      </c>
      <c r="F290" s="12">
        <v>1.0233333333333301</v>
      </c>
      <c r="G290" s="12">
        <v>5.6493950929773904</v>
      </c>
      <c r="H290" s="12">
        <v>0.75160943908460298</v>
      </c>
      <c r="I290" s="12">
        <v>1.03</v>
      </c>
    </row>
    <row r="291" spans="1:9">
      <c r="A291" s="12">
        <f t="shared" si="4"/>
        <v>290</v>
      </c>
      <c r="B291" s="32">
        <v>37865</v>
      </c>
      <c r="C291" s="12">
        <v>2.83</v>
      </c>
      <c r="D291" s="12">
        <v>2.1414</v>
      </c>
      <c r="E291" s="12">
        <v>0.76029000000000002</v>
      </c>
      <c r="F291" s="12">
        <v>1.0266666666666699</v>
      </c>
      <c r="G291" s="12">
        <v>5.6221589827689096</v>
      </c>
      <c r="H291" s="12">
        <v>0.73020283041421297</v>
      </c>
      <c r="I291" s="12">
        <v>1.01</v>
      </c>
    </row>
    <row r="292" spans="1:9">
      <c r="A292" s="12">
        <f t="shared" si="4"/>
        <v>291</v>
      </c>
      <c r="B292" s="32">
        <v>37895</v>
      </c>
      <c r="C292" s="12">
        <v>2.4</v>
      </c>
      <c r="D292" s="12">
        <v>1.9689399999999999</v>
      </c>
      <c r="E292" s="12">
        <v>1.21261</v>
      </c>
      <c r="F292" s="12">
        <v>0.93</v>
      </c>
      <c r="G292" s="12">
        <v>5.6314032599751798</v>
      </c>
      <c r="H292" s="12">
        <v>0.75749740209664396</v>
      </c>
      <c r="I292" s="12">
        <v>1.01</v>
      </c>
    </row>
    <row r="293" spans="1:9">
      <c r="A293" s="12">
        <f t="shared" si="4"/>
        <v>292</v>
      </c>
      <c r="B293" s="32">
        <v>37926</v>
      </c>
      <c r="C293" s="12">
        <v>2.3199999999999998</v>
      </c>
      <c r="D293" s="12">
        <v>1.99648</v>
      </c>
      <c r="E293" s="12">
        <v>1.47298</v>
      </c>
      <c r="F293" s="12">
        <v>0.73333333333332995</v>
      </c>
      <c r="G293" s="12">
        <v>5.6397624846037102</v>
      </c>
      <c r="H293" s="12">
        <v>0.78461795736609197</v>
      </c>
      <c r="I293" s="12">
        <v>1</v>
      </c>
    </row>
    <row r="294" spans="1:9">
      <c r="A294" s="12">
        <f t="shared" si="4"/>
        <v>293</v>
      </c>
      <c r="B294" s="32">
        <v>37956</v>
      </c>
      <c r="C294" s="12">
        <v>2.33</v>
      </c>
      <c r="D294" s="12">
        <v>2.1235300000000001</v>
      </c>
      <c r="E294" s="12">
        <v>1.88371</v>
      </c>
      <c r="F294" s="12">
        <v>0.63666666666667004</v>
      </c>
      <c r="G294" s="12">
        <v>5.6359773022471096</v>
      </c>
      <c r="H294" s="12">
        <v>0.88670488974745998</v>
      </c>
      <c r="I294" s="12">
        <v>0.98</v>
      </c>
    </row>
    <row r="295" spans="1:9">
      <c r="A295" s="12">
        <f t="shared" si="4"/>
        <v>294</v>
      </c>
      <c r="B295" s="32">
        <v>37987</v>
      </c>
      <c r="C295" s="12">
        <v>2.2799999999999998</v>
      </c>
      <c r="D295" s="12">
        <v>2.2127300000000001</v>
      </c>
      <c r="E295" s="12">
        <v>1.56104</v>
      </c>
      <c r="F295" s="12">
        <v>0.64000000000000101</v>
      </c>
      <c r="G295" s="12">
        <v>5.6505613788011999</v>
      </c>
      <c r="H295" s="12">
        <v>0.74728941066240395</v>
      </c>
      <c r="I295" s="12">
        <v>1</v>
      </c>
    </row>
    <row r="296" spans="1:9">
      <c r="A296" s="12">
        <f t="shared" si="4"/>
        <v>295</v>
      </c>
      <c r="B296" s="32">
        <v>38018</v>
      </c>
      <c r="C296" s="12">
        <v>2.2799999999999998</v>
      </c>
      <c r="D296" s="12">
        <v>1.9997799999999999</v>
      </c>
      <c r="E296" s="12">
        <v>1.84337</v>
      </c>
      <c r="F296" s="12">
        <v>0.543333333333329</v>
      </c>
      <c r="G296" s="12">
        <v>5.6319614778432898</v>
      </c>
      <c r="H296" s="12">
        <v>0.66372282781636505</v>
      </c>
      <c r="I296" s="12">
        <v>1.01</v>
      </c>
    </row>
    <row r="297" spans="1:9">
      <c r="A297" s="12">
        <f t="shared" si="4"/>
        <v>296</v>
      </c>
      <c r="B297" s="32">
        <v>38047</v>
      </c>
      <c r="C297" s="12">
        <v>2.25</v>
      </c>
      <c r="D297" s="12">
        <v>1.8961600000000001</v>
      </c>
      <c r="E297" s="12">
        <v>1.5696399999999999</v>
      </c>
      <c r="F297" s="12">
        <v>0.74666666666667003</v>
      </c>
      <c r="G297" s="12">
        <v>5.6025167419023898</v>
      </c>
      <c r="H297" s="12">
        <v>0.72009965083752903</v>
      </c>
      <c r="I297" s="12">
        <v>1</v>
      </c>
    </row>
    <row r="298" spans="1:9">
      <c r="A298" s="12">
        <f t="shared" si="4"/>
        <v>297</v>
      </c>
      <c r="B298" s="32">
        <v>38078</v>
      </c>
      <c r="C298" s="12">
        <v>1.93</v>
      </c>
      <c r="D298" s="12">
        <v>2.2587700000000002</v>
      </c>
      <c r="E298" s="12">
        <v>2.7428699999999999</v>
      </c>
      <c r="F298" s="12">
        <v>0.55000000000000004</v>
      </c>
      <c r="G298" s="12">
        <v>5.6213471683212299</v>
      </c>
      <c r="H298" s="12">
        <v>0.80236691492601797</v>
      </c>
      <c r="I298" s="12">
        <v>1</v>
      </c>
    </row>
    <row r="299" spans="1:9">
      <c r="A299" s="12">
        <f t="shared" si="4"/>
        <v>298</v>
      </c>
      <c r="B299" s="32">
        <v>38108</v>
      </c>
      <c r="C299" s="12">
        <v>2.09</v>
      </c>
      <c r="D299" s="12">
        <v>2.7077800000000001</v>
      </c>
      <c r="E299" s="12">
        <v>3.5392000000000001</v>
      </c>
      <c r="F299" s="12">
        <v>0.55333333333332901</v>
      </c>
      <c r="G299" s="12">
        <v>5.5927584917923401</v>
      </c>
      <c r="H299" s="12">
        <v>0.743432693602737</v>
      </c>
      <c r="I299" s="12">
        <v>1</v>
      </c>
    </row>
    <row r="300" spans="1:9">
      <c r="A300" s="12">
        <f t="shared" si="4"/>
        <v>299</v>
      </c>
      <c r="B300" s="32">
        <v>38139</v>
      </c>
      <c r="C300" s="12">
        <v>2.16</v>
      </c>
      <c r="D300" s="12">
        <v>2.8912900000000001</v>
      </c>
      <c r="E300" s="12">
        <v>2.5200999999999998</v>
      </c>
      <c r="F300" s="12">
        <v>0.55666666666666897</v>
      </c>
      <c r="G300" s="12">
        <v>5.66936185874314</v>
      </c>
      <c r="H300" s="12">
        <v>0.76032630871215001</v>
      </c>
      <c r="I300" s="12">
        <v>1.03</v>
      </c>
    </row>
    <row r="301" spans="1:9">
      <c r="A301" s="12">
        <f t="shared" si="4"/>
        <v>300</v>
      </c>
      <c r="B301" s="32">
        <v>38169</v>
      </c>
      <c r="C301" s="12">
        <v>2.12</v>
      </c>
      <c r="D301" s="12">
        <v>2.6848100000000001</v>
      </c>
      <c r="E301" s="12">
        <v>2.8614799999999998</v>
      </c>
      <c r="F301" s="12">
        <v>0.46</v>
      </c>
      <c r="G301" s="12">
        <v>5.6496620448248898</v>
      </c>
      <c r="H301" s="12">
        <v>0.65314421634890296</v>
      </c>
      <c r="I301" s="12">
        <v>1.26</v>
      </c>
    </row>
    <row r="302" spans="1:9">
      <c r="A302" s="12">
        <f t="shared" si="4"/>
        <v>301</v>
      </c>
      <c r="B302" s="32">
        <v>38200</v>
      </c>
      <c r="C302" s="12">
        <v>2.33</v>
      </c>
      <c r="D302" s="12">
        <v>2.3924500000000002</v>
      </c>
      <c r="E302" s="12">
        <v>3.0951900000000001</v>
      </c>
      <c r="F302" s="12">
        <v>0.36333333333333101</v>
      </c>
      <c r="G302" s="12">
        <v>5.6493616641095601</v>
      </c>
      <c r="H302" s="12">
        <v>0.65528985384007599</v>
      </c>
      <c r="I302" s="12">
        <v>1.43</v>
      </c>
    </row>
    <row r="303" spans="1:9">
      <c r="A303" s="12">
        <f t="shared" si="4"/>
        <v>302</v>
      </c>
      <c r="B303" s="32">
        <v>38231</v>
      </c>
      <c r="C303" s="12">
        <v>2.13</v>
      </c>
      <c r="D303" s="12">
        <v>2.2727300000000001</v>
      </c>
      <c r="E303" s="12">
        <v>2.5776699999999999</v>
      </c>
      <c r="F303" s="12">
        <v>0.36666666666667103</v>
      </c>
      <c r="G303" s="12">
        <v>5.6652281045740596</v>
      </c>
      <c r="H303" s="12">
        <v>0.71128265234957699</v>
      </c>
      <c r="I303" s="12">
        <v>1.61</v>
      </c>
    </row>
    <row r="304" spans="1:9">
      <c r="A304" s="12">
        <f t="shared" si="4"/>
        <v>303</v>
      </c>
      <c r="B304" s="32">
        <v>38261</v>
      </c>
      <c r="C304" s="12">
        <v>2.16</v>
      </c>
      <c r="D304" s="12">
        <v>2.6996699999999998</v>
      </c>
      <c r="E304" s="12">
        <v>3.3984000000000001</v>
      </c>
      <c r="F304" s="12">
        <v>0.47</v>
      </c>
      <c r="G304" s="12">
        <v>5.6692619082855904</v>
      </c>
      <c r="H304" s="12">
        <v>0.67869422977998795</v>
      </c>
      <c r="I304" s="12">
        <v>1.76</v>
      </c>
    </row>
    <row r="305" spans="1:9">
      <c r="A305" s="12">
        <f t="shared" si="4"/>
        <v>304</v>
      </c>
      <c r="B305" s="32">
        <v>38292</v>
      </c>
      <c r="C305" s="12">
        <v>1.84</v>
      </c>
      <c r="D305" s="12">
        <v>2.9650300000000001</v>
      </c>
      <c r="E305" s="12">
        <v>2.8268200000000001</v>
      </c>
      <c r="F305" s="12">
        <v>0.37333333333333002</v>
      </c>
      <c r="G305" s="12">
        <v>5.6879454890285199</v>
      </c>
      <c r="H305" s="12">
        <v>0.78622250893602996</v>
      </c>
      <c r="I305" s="12">
        <v>1.93</v>
      </c>
    </row>
    <row r="306" spans="1:9">
      <c r="A306" s="12">
        <f t="shared" si="4"/>
        <v>305</v>
      </c>
      <c r="B306" s="32">
        <v>38322</v>
      </c>
      <c r="C306" s="12">
        <v>1.91</v>
      </c>
      <c r="D306" s="12">
        <v>2.7937500000000002</v>
      </c>
      <c r="E306" s="12">
        <v>3.6533899999999999</v>
      </c>
      <c r="F306" s="12">
        <v>0.37666666666667098</v>
      </c>
      <c r="G306" s="12">
        <v>5.7011375365342598</v>
      </c>
      <c r="H306" s="12">
        <v>0.7396810031512</v>
      </c>
      <c r="I306" s="12">
        <v>2.16</v>
      </c>
    </row>
    <row r="307" spans="1:9">
      <c r="A307" s="12">
        <f t="shared" si="4"/>
        <v>306</v>
      </c>
      <c r="B307" s="32">
        <v>38353</v>
      </c>
      <c r="C307" s="12">
        <v>1.88</v>
      </c>
      <c r="D307" s="12">
        <v>2.5326200000000001</v>
      </c>
      <c r="E307" s="12">
        <v>3.8681999999999999</v>
      </c>
      <c r="F307" s="12">
        <v>0.28000000000000003</v>
      </c>
      <c r="G307" s="12">
        <v>5.6321672766377997</v>
      </c>
      <c r="H307" s="12">
        <v>0.701719049835269</v>
      </c>
      <c r="I307" s="12">
        <v>2.2799999999999998</v>
      </c>
    </row>
    <row r="308" spans="1:9">
      <c r="A308" s="12">
        <f t="shared" si="4"/>
        <v>307</v>
      </c>
      <c r="B308" s="32">
        <v>38384</v>
      </c>
      <c r="C308" s="12">
        <v>1.46</v>
      </c>
      <c r="D308" s="12">
        <v>2.5989599999999999</v>
      </c>
      <c r="E308" s="12">
        <v>3.9462000000000002</v>
      </c>
      <c r="F308" s="12">
        <v>0.38333333333332997</v>
      </c>
      <c r="G308" s="12">
        <v>5.6321109283947299</v>
      </c>
      <c r="H308" s="12">
        <v>0.68053199338037296</v>
      </c>
      <c r="I308" s="12">
        <v>2.5</v>
      </c>
    </row>
    <row r="309" spans="1:9">
      <c r="A309" s="12">
        <f t="shared" si="4"/>
        <v>308</v>
      </c>
      <c r="B309" s="32">
        <v>38412</v>
      </c>
      <c r="C309" s="12">
        <v>1.56</v>
      </c>
      <c r="D309" s="12">
        <v>2.7477399999999998</v>
      </c>
      <c r="E309" s="12">
        <v>4.3162099999999999</v>
      </c>
      <c r="F309" s="12">
        <v>0.18666666666667001</v>
      </c>
      <c r="G309" s="12">
        <v>5.6086367446445697</v>
      </c>
      <c r="H309" s="12">
        <v>0.70360433005337897</v>
      </c>
      <c r="I309" s="12">
        <v>2.63</v>
      </c>
    </row>
    <row r="310" spans="1:9">
      <c r="A310" s="12">
        <f t="shared" si="4"/>
        <v>309</v>
      </c>
      <c r="B310" s="32">
        <v>38443</v>
      </c>
      <c r="C310" s="12">
        <v>1.84</v>
      </c>
      <c r="D310" s="12">
        <v>2.8439000000000001</v>
      </c>
      <c r="E310" s="12">
        <v>4.0050400000000002</v>
      </c>
      <c r="F310" s="12">
        <v>0.19</v>
      </c>
      <c r="G310" s="12">
        <v>5.5946376476380699</v>
      </c>
      <c r="H310" s="12">
        <v>0.70967799270430898</v>
      </c>
      <c r="I310" s="12">
        <v>2.79</v>
      </c>
    </row>
    <row r="311" spans="1:9">
      <c r="A311" s="12">
        <f t="shared" si="4"/>
        <v>310</v>
      </c>
      <c r="B311" s="32">
        <v>38473</v>
      </c>
      <c r="C311" s="12">
        <v>2.0099999999999998</v>
      </c>
      <c r="D311" s="12">
        <v>2.56989</v>
      </c>
      <c r="E311" s="12">
        <v>3.3215300000000001</v>
      </c>
      <c r="F311" s="12">
        <v>9.3333333333329299E-2</v>
      </c>
      <c r="G311" s="12">
        <v>5.6159281252582698</v>
      </c>
      <c r="H311" s="12">
        <v>0.67708802147535896</v>
      </c>
      <c r="I311" s="12">
        <v>3</v>
      </c>
    </row>
    <row r="312" spans="1:9">
      <c r="A312" s="12">
        <f t="shared" si="4"/>
        <v>311</v>
      </c>
      <c r="B312" s="32">
        <v>38504</v>
      </c>
      <c r="C312" s="12">
        <v>1.92</v>
      </c>
      <c r="D312" s="12">
        <v>2.3399299999999998</v>
      </c>
      <c r="E312" s="12">
        <v>4.5806399999999998</v>
      </c>
      <c r="F312" s="12">
        <v>-3.3333333333302999E-3</v>
      </c>
      <c r="G312" s="12">
        <v>5.5800670455507797</v>
      </c>
      <c r="H312" s="12">
        <v>0.64606917675910402</v>
      </c>
      <c r="I312" s="12">
        <v>3.04</v>
      </c>
    </row>
    <row r="313" spans="1:9">
      <c r="A313" s="12">
        <f t="shared" si="4"/>
        <v>312</v>
      </c>
      <c r="B313" s="32">
        <v>38534</v>
      </c>
      <c r="C313" s="12">
        <v>1.67</v>
      </c>
      <c r="D313" s="12">
        <v>2.6796799999999998</v>
      </c>
      <c r="E313" s="12">
        <v>3.4626000000000001</v>
      </c>
      <c r="F313" s="12">
        <v>0</v>
      </c>
      <c r="G313" s="12">
        <v>5.5369463606794396</v>
      </c>
      <c r="H313" s="12">
        <v>0.68424304779532596</v>
      </c>
      <c r="I313" s="12">
        <v>3.26</v>
      </c>
    </row>
    <row r="314" spans="1:9">
      <c r="A314" s="12">
        <f t="shared" si="4"/>
        <v>313</v>
      </c>
      <c r="B314" s="32">
        <v>38565</v>
      </c>
      <c r="C314" s="12">
        <v>1.94</v>
      </c>
      <c r="D314" s="12">
        <v>3.0401199999999999</v>
      </c>
      <c r="E314" s="12">
        <v>3.6659799999999998</v>
      </c>
      <c r="F314" s="12">
        <v>-9.9999999999999603E-2</v>
      </c>
      <c r="G314" s="12">
        <v>5.5536029734407499</v>
      </c>
      <c r="H314" s="12">
        <v>0.70605836866396599</v>
      </c>
      <c r="I314" s="12">
        <v>3.5</v>
      </c>
    </row>
    <row r="315" spans="1:9">
      <c r="A315" s="12">
        <f t="shared" si="4"/>
        <v>314</v>
      </c>
      <c r="B315" s="32">
        <v>38596</v>
      </c>
      <c r="C315" s="12">
        <v>1.69</v>
      </c>
      <c r="D315" s="12">
        <v>3.8307699999999998</v>
      </c>
      <c r="E315" s="12">
        <v>1.6457999999999999</v>
      </c>
      <c r="F315" s="12">
        <v>0</v>
      </c>
      <c r="G315" s="12">
        <v>5.5811655515732097</v>
      </c>
      <c r="H315" s="12">
        <v>0.66488085030187205</v>
      </c>
      <c r="I315" s="12">
        <v>3.62</v>
      </c>
    </row>
    <row r="316" spans="1:9">
      <c r="A316" s="12">
        <f t="shared" si="4"/>
        <v>315</v>
      </c>
      <c r="B316" s="32">
        <v>38626</v>
      </c>
      <c r="C316" s="12">
        <v>1.73</v>
      </c>
      <c r="D316" s="12">
        <v>3.5511599999999999</v>
      </c>
      <c r="E316" s="12">
        <v>1.95851</v>
      </c>
      <c r="F316" s="12">
        <v>0</v>
      </c>
      <c r="G316" s="12">
        <v>5.5828987966247503</v>
      </c>
      <c r="H316" s="12">
        <v>0.60063144075097097</v>
      </c>
      <c r="I316" s="12">
        <v>3.78</v>
      </c>
    </row>
    <row r="317" spans="1:9">
      <c r="A317" s="12">
        <f t="shared" si="4"/>
        <v>316</v>
      </c>
      <c r="B317" s="32">
        <v>38657</v>
      </c>
      <c r="C317" s="12">
        <v>1.9</v>
      </c>
      <c r="D317" s="12">
        <v>2.9393500000000001</v>
      </c>
      <c r="E317" s="12">
        <v>2.7734899999999998</v>
      </c>
      <c r="F317" s="12">
        <v>3.3333333333302999E-3</v>
      </c>
      <c r="G317" s="12">
        <v>5.59288502697434</v>
      </c>
      <c r="H317" s="12">
        <v>0.68310235455801005</v>
      </c>
      <c r="I317" s="12">
        <v>4</v>
      </c>
    </row>
    <row r="318" spans="1:9">
      <c r="A318" s="12">
        <f t="shared" si="4"/>
        <v>317</v>
      </c>
      <c r="B318" s="32">
        <v>38687</v>
      </c>
      <c r="C318" s="12">
        <v>1.93</v>
      </c>
      <c r="D318" s="12">
        <v>2.88395</v>
      </c>
      <c r="E318" s="12">
        <v>2.6619000000000002</v>
      </c>
      <c r="F318" s="12">
        <v>-9.3333333333329299E-2</v>
      </c>
      <c r="G318" s="12">
        <v>5.5353125696567202</v>
      </c>
      <c r="H318" s="12">
        <v>0.76974173665198597</v>
      </c>
      <c r="I318" s="12">
        <v>4.16</v>
      </c>
    </row>
    <row r="319" spans="1:9">
      <c r="A319" s="12">
        <f t="shared" si="4"/>
        <v>318</v>
      </c>
      <c r="B319" s="32">
        <v>38718</v>
      </c>
      <c r="C319" s="12">
        <v>1.71</v>
      </c>
      <c r="D319" s="12">
        <v>3.2470599999999998</v>
      </c>
      <c r="E319" s="12">
        <v>2.3011300000000001</v>
      </c>
      <c r="F319" s="12">
        <v>-0.28999999999999998</v>
      </c>
      <c r="G319" s="12">
        <v>5.5175700640763701</v>
      </c>
      <c r="H319" s="12">
        <v>0.60832446367249104</v>
      </c>
      <c r="I319" s="12">
        <v>4.29</v>
      </c>
    </row>
    <row r="320" spans="1:9">
      <c r="A320" s="12">
        <f t="shared" si="4"/>
        <v>319</v>
      </c>
      <c r="B320" s="32">
        <v>38749</v>
      </c>
      <c r="C320" s="12">
        <v>1.72</v>
      </c>
      <c r="D320" s="12">
        <v>3.0225</v>
      </c>
      <c r="E320" s="12">
        <v>1.62998</v>
      </c>
      <c r="F320" s="12">
        <v>-0.19</v>
      </c>
      <c r="G320" s="12">
        <v>5.5451244951653704</v>
      </c>
      <c r="H320" s="12">
        <v>0.64846837391521905</v>
      </c>
      <c r="I320" s="12">
        <v>4.49</v>
      </c>
    </row>
    <row r="321" spans="1:9">
      <c r="A321" s="12">
        <f t="shared" si="4"/>
        <v>320</v>
      </c>
      <c r="B321" s="32">
        <v>38777</v>
      </c>
      <c r="C321" s="12">
        <v>1.55</v>
      </c>
      <c r="D321" s="12">
        <v>2.91357</v>
      </c>
      <c r="E321" s="12">
        <v>1.9721</v>
      </c>
      <c r="F321" s="12">
        <v>-0.28999999999999998</v>
      </c>
      <c r="G321" s="12">
        <v>5.5329383069733096</v>
      </c>
      <c r="H321" s="12">
        <v>0.54813748982018695</v>
      </c>
      <c r="I321" s="12">
        <v>4.59</v>
      </c>
    </row>
    <row r="322" spans="1:9">
      <c r="A322" s="12">
        <f t="shared" si="4"/>
        <v>321</v>
      </c>
      <c r="B322" s="32">
        <v>38808</v>
      </c>
      <c r="C322" s="12">
        <v>1.61</v>
      </c>
      <c r="D322" s="12">
        <v>3.1023700000000001</v>
      </c>
      <c r="E322" s="12">
        <v>2.2325499999999998</v>
      </c>
      <c r="F322" s="12">
        <v>-0.28999999999999998</v>
      </c>
      <c r="G322" s="12">
        <v>5.5494271056148099</v>
      </c>
      <c r="H322" s="12">
        <v>0.62010775227105996</v>
      </c>
      <c r="I322" s="12">
        <v>4.79</v>
      </c>
    </row>
    <row r="323" spans="1:9">
      <c r="A323" s="12">
        <f t="shared" si="4"/>
        <v>322</v>
      </c>
      <c r="B323" s="32">
        <v>38838</v>
      </c>
      <c r="C323" s="12">
        <v>1.63</v>
      </c>
      <c r="D323" s="12">
        <v>3.3217599999999998</v>
      </c>
      <c r="E323" s="12">
        <v>1.99112</v>
      </c>
      <c r="F323" s="12">
        <v>-0.38666666666666999</v>
      </c>
      <c r="G323" s="12">
        <v>5.5332893834942096</v>
      </c>
      <c r="H323" s="12">
        <v>0.64715472499320703</v>
      </c>
      <c r="I323" s="12">
        <v>4.9400000000000004</v>
      </c>
    </row>
    <row r="324" spans="1:9">
      <c r="A324" s="12">
        <f t="shared" ref="A324:A387" si="5">A323+1</f>
        <v>323</v>
      </c>
      <c r="B324" s="32">
        <v>38869</v>
      </c>
      <c r="C324" s="12">
        <v>1.63</v>
      </c>
      <c r="D324" s="12">
        <v>3.51295</v>
      </c>
      <c r="E324" s="12">
        <v>1.99112</v>
      </c>
      <c r="F324" s="12">
        <v>-0.38333333333332997</v>
      </c>
      <c r="G324" s="12">
        <v>5.5607479589591398</v>
      </c>
      <c r="H324" s="12">
        <v>0.56661146014575903</v>
      </c>
      <c r="I324" s="12">
        <v>4.99</v>
      </c>
    </row>
    <row r="325" spans="1:9">
      <c r="A325" s="12">
        <f t="shared" si="5"/>
        <v>324</v>
      </c>
      <c r="B325" s="32">
        <v>38899</v>
      </c>
      <c r="C325" s="12">
        <v>1.77</v>
      </c>
      <c r="D325" s="12">
        <v>3.42781</v>
      </c>
      <c r="E325" s="12">
        <v>2.2711100000000002</v>
      </c>
      <c r="F325" s="12">
        <v>-0.28000000000000003</v>
      </c>
      <c r="G325" s="12">
        <v>5.5475386065556398</v>
      </c>
      <c r="H325" s="12">
        <v>0.557022165113638</v>
      </c>
      <c r="I325" s="12">
        <v>5.24</v>
      </c>
    </row>
    <row r="326" spans="1:9">
      <c r="A326" s="12">
        <f t="shared" si="5"/>
        <v>325</v>
      </c>
      <c r="B326" s="32">
        <v>38930</v>
      </c>
      <c r="C326" s="12">
        <v>1.85</v>
      </c>
      <c r="D326" s="12">
        <v>3.3360099999999999</v>
      </c>
      <c r="E326" s="12">
        <v>2.3871099999999998</v>
      </c>
      <c r="F326" s="12">
        <v>-0.27666666666667</v>
      </c>
      <c r="G326" s="12">
        <v>5.5242083603716097</v>
      </c>
      <c r="H326" s="12">
        <v>0.60655208067763</v>
      </c>
      <c r="I326" s="12">
        <v>5.25</v>
      </c>
    </row>
    <row r="327" spans="1:9">
      <c r="A327" s="12">
        <f t="shared" si="5"/>
        <v>326</v>
      </c>
      <c r="B327" s="32">
        <v>38961</v>
      </c>
      <c r="C327" s="12">
        <v>1.79</v>
      </c>
      <c r="D327" s="12">
        <v>2.0811299999999999</v>
      </c>
      <c r="E327" s="12">
        <v>4.1169500000000001</v>
      </c>
      <c r="F327" s="12">
        <v>-0.47333333333333</v>
      </c>
      <c r="G327" s="12">
        <v>5.5170055660709796</v>
      </c>
      <c r="H327" s="12">
        <v>0.58158106313890301</v>
      </c>
      <c r="I327" s="12">
        <v>5.25</v>
      </c>
    </row>
    <row r="328" spans="1:9">
      <c r="A328" s="12">
        <f t="shared" si="5"/>
        <v>327</v>
      </c>
      <c r="B328" s="32">
        <v>38991</v>
      </c>
      <c r="C328" s="12">
        <v>1.81</v>
      </c>
      <c r="D328" s="12">
        <v>1.6772400000000001</v>
      </c>
      <c r="E328" s="12">
        <v>2.7656499999999999</v>
      </c>
      <c r="F328" s="12">
        <v>-0.56999999999999895</v>
      </c>
      <c r="G328" s="12">
        <v>5.5009133585261099</v>
      </c>
      <c r="H328" s="12">
        <v>0.60294984856656897</v>
      </c>
      <c r="I328" s="12">
        <v>5.25</v>
      </c>
    </row>
    <row r="329" spans="1:9">
      <c r="A329" s="12">
        <f t="shared" si="5"/>
        <v>328</v>
      </c>
      <c r="B329" s="32">
        <v>39022</v>
      </c>
      <c r="C329" s="12">
        <v>1.74</v>
      </c>
      <c r="D329" s="12">
        <v>1.92408</v>
      </c>
      <c r="E329" s="12">
        <v>1.6202799999999999</v>
      </c>
      <c r="F329" s="12">
        <v>-0.46333333333332999</v>
      </c>
      <c r="G329" s="12">
        <v>5.4960661983370596</v>
      </c>
      <c r="H329" s="12">
        <v>0.59797934365127503</v>
      </c>
      <c r="I329" s="12">
        <v>5.25</v>
      </c>
    </row>
    <row r="330" spans="1:9">
      <c r="A330" s="12">
        <f t="shared" si="5"/>
        <v>329</v>
      </c>
      <c r="B330" s="32">
        <v>39052</v>
      </c>
      <c r="C330" s="12">
        <v>1.51</v>
      </c>
      <c r="D330" s="12">
        <v>2.2868400000000002</v>
      </c>
      <c r="E330" s="12">
        <v>2.0607099999999998</v>
      </c>
      <c r="F330" s="12">
        <v>-0.55666666666666897</v>
      </c>
      <c r="G330" s="12">
        <v>5.5301933369196297</v>
      </c>
      <c r="H330" s="12">
        <v>0.646423853152026</v>
      </c>
      <c r="I330" s="12">
        <v>5.24</v>
      </c>
    </row>
    <row r="331" spans="1:9">
      <c r="A331" s="12">
        <f t="shared" si="5"/>
        <v>330</v>
      </c>
      <c r="B331" s="32">
        <v>39083</v>
      </c>
      <c r="C331" s="12">
        <v>1.51</v>
      </c>
      <c r="D331" s="12">
        <v>2.1332200000000001</v>
      </c>
      <c r="E331" s="12">
        <v>1.4127700000000001</v>
      </c>
      <c r="F331" s="12">
        <v>-0.35000000000000098</v>
      </c>
      <c r="G331" s="12">
        <v>5.5116572351032103</v>
      </c>
      <c r="H331" s="12">
        <v>0.61471803005369396</v>
      </c>
      <c r="I331" s="12">
        <v>5.25</v>
      </c>
    </row>
    <row r="332" spans="1:9">
      <c r="A332" s="12">
        <f t="shared" si="5"/>
        <v>331</v>
      </c>
      <c r="B332" s="32">
        <v>39114</v>
      </c>
      <c r="C332" s="12">
        <v>1.72</v>
      </c>
      <c r="D332" s="12">
        <v>2.3886799999999999</v>
      </c>
      <c r="E332" s="12">
        <v>2.4419200000000001</v>
      </c>
      <c r="F332" s="12">
        <v>-0.44333333333333003</v>
      </c>
      <c r="G332" s="12">
        <v>5.4681038493165097</v>
      </c>
      <c r="H332" s="12">
        <v>0.67662789177869698</v>
      </c>
      <c r="I332" s="12">
        <v>5.26</v>
      </c>
    </row>
    <row r="333" spans="1:9">
      <c r="A333" s="12">
        <f t="shared" si="5"/>
        <v>332</v>
      </c>
      <c r="B333" s="32">
        <v>39142</v>
      </c>
      <c r="C333" s="12">
        <v>1.62</v>
      </c>
      <c r="D333" s="12">
        <v>2.5658099999999999</v>
      </c>
      <c r="E333" s="12">
        <v>2.4483000000000001</v>
      </c>
      <c r="F333" s="12">
        <v>-0.53666666666666996</v>
      </c>
      <c r="G333" s="12">
        <v>5.4932416863117703</v>
      </c>
      <c r="H333" s="12">
        <v>0.62546658051074899</v>
      </c>
      <c r="I333" s="12">
        <v>5.26</v>
      </c>
    </row>
    <row r="334" spans="1:9">
      <c r="A334" s="12">
        <f t="shared" si="5"/>
        <v>333</v>
      </c>
      <c r="B334" s="32">
        <v>39173</v>
      </c>
      <c r="C334" s="12">
        <v>1.76</v>
      </c>
      <c r="D334" s="12">
        <v>2.3314900000000001</v>
      </c>
      <c r="E334" s="12">
        <v>2.76972</v>
      </c>
      <c r="F334" s="12">
        <v>-0.43</v>
      </c>
      <c r="G334" s="12">
        <v>5.4881956273018702</v>
      </c>
      <c r="H334" s="12">
        <v>0.64519062942801597</v>
      </c>
      <c r="I334" s="12">
        <v>5.25</v>
      </c>
    </row>
    <row r="335" spans="1:9">
      <c r="A335" s="12">
        <f t="shared" si="5"/>
        <v>334</v>
      </c>
      <c r="B335" s="32">
        <v>39203</v>
      </c>
      <c r="C335" s="12">
        <v>1.49</v>
      </c>
      <c r="D335" s="12">
        <v>2.3532299999999999</v>
      </c>
      <c r="E335" s="12">
        <v>2.9157299999999999</v>
      </c>
      <c r="F335" s="12">
        <v>-0.52666666666666995</v>
      </c>
      <c r="G335" s="12">
        <v>5.4953434594406598</v>
      </c>
      <c r="H335" s="12">
        <v>0.60307893207735497</v>
      </c>
      <c r="I335" s="12">
        <v>5.25</v>
      </c>
    </row>
    <row r="336" spans="1:9">
      <c r="A336" s="12">
        <f t="shared" si="5"/>
        <v>335</v>
      </c>
      <c r="B336" s="32">
        <v>39234</v>
      </c>
      <c r="C336" s="12">
        <v>1.67</v>
      </c>
      <c r="D336" s="12">
        <v>2.3172600000000001</v>
      </c>
      <c r="E336" s="12">
        <v>2.5421</v>
      </c>
      <c r="F336" s="12">
        <v>-0.32333333333333097</v>
      </c>
      <c r="G336" s="12">
        <v>5.48044083589423</v>
      </c>
      <c r="H336" s="12">
        <v>0.51725019814673201</v>
      </c>
      <c r="I336" s="12">
        <v>5.25</v>
      </c>
    </row>
    <row r="337" spans="1:25">
      <c r="A337" s="12">
        <f t="shared" si="5"/>
        <v>336</v>
      </c>
      <c r="B337" s="32">
        <v>39264</v>
      </c>
      <c r="C337" s="12">
        <v>1.87</v>
      </c>
      <c r="D337" s="12">
        <v>2.1244399999999999</v>
      </c>
      <c r="E337" s="12">
        <v>2.53518</v>
      </c>
      <c r="F337" s="12">
        <v>-0.22</v>
      </c>
      <c r="G337" s="12">
        <v>5.4934371062812302</v>
      </c>
      <c r="H337" s="12">
        <v>0.50838578005351498</v>
      </c>
      <c r="I337" s="12">
        <v>5.26</v>
      </c>
    </row>
    <row r="338" spans="1:25">
      <c r="A338" s="12">
        <f t="shared" si="5"/>
        <v>337</v>
      </c>
      <c r="B338" s="32">
        <v>39295</v>
      </c>
      <c r="C338" s="12">
        <v>2.11</v>
      </c>
      <c r="D338" s="12">
        <v>1.87347</v>
      </c>
      <c r="E338" s="12">
        <v>2.3529499999999999</v>
      </c>
      <c r="F338" s="12">
        <v>-0.31333333333333102</v>
      </c>
      <c r="G338" s="12">
        <v>5.3848363811737299</v>
      </c>
      <c r="H338" s="12">
        <v>0.605549346932716</v>
      </c>
      <c r="I338" s="12">
        <v>5.0199999999999996</v>
      </c>
    </row>
    <row r="339" spans="1:25">
      <c r="A339" s="12">
        <f t="shared" si="5"/>
        <v>338</v>
      </c>
      <c r="B339" s="32">
        <v>39326</v>
      </c>
      <c r="C339" s="12">
        <v>2</v>
      </c>
      <c r="D339" s="12">
        <v>2.5341800000000001</v>
      </c>
      <c r="E339" s="12">
        <v>2.9666000000000001</v>
      </c>
      <c r="F339" s="12">
        <v>-0.20666666666667</v>
      </c>
      <c r="G339" s="12">
        <v>5.3253680563455497</v>
      </c>
      <c r="H339" s="12">
        <v>0.75319074419509602</v>
      </c>
      <c r="I339" s="12">
        <v>4.9400000000000004</v>
      </c>
    </row>
    <row r="340" spans="1:25">
      <c r="A340" s="12">
        <f t="shared" si="5"/>
        <v>339</v>
      </c>
      <c r="B340" s="32">
        <v>39356</v>
      </c>
      <c r="C340" s="12">
        <v>2</v>
      </c>
      <c r="D340" s="12">
        <v>3.0893199999999998</v>
      </c>
      <c r="E340" s="12">
        <v>2.59775</v>
      </c>
      <c r="F340" s="12">
        <v>-0.2</v>
      </c>
      <c r="G340" s="12">
        <v>5.3284352058535802</v>
      </c>
      <c r="H340" s="12">
        <v>0.70946149101240297</v>
      </c>
      <c r="I340" s="12">
        <v>4.76</v>
      </c>
      <c r="K340" s="12" t="s">
        <v>40</v>
      </c>
      <c r="S340" s="12" t="s">
        <v>41</v>
      </c>
    </row>
    <row r="341" spans="1:25">
      <c r="A341" s="12">
        <f t="shared" si="5"/>
        <v>340</v>
      </c>
      <c r="B341" s="32">
        <v>39387</v>
      </c>
      <c r="C341" s="12">
        <v>2.4300000000000002</v>
      </c>
      <c r="D341" s="12">
        <v>3.59924</v>
      </c>
      <c r="E341" s="12">
        <v>3.2856999999999998</v>
      </c>
      <c r="F341" s="12">
        <v>-0.19666666666666999</v>
      </c>
      <c r="G341" s="12">
        <v>5.3084456385986902</v>
      </c>
      <c r="H341" s="12">
        <v>0.67895881181903095</v>
      </c>
      <c r="I341" s="12">
        <v>4.49</v>
      </c>
      <c r="K341" s="12">
        <v>2.4300000000000002</v>
      </c>
      <c r="L341" s="12">
        <v>3.59924</v>
      </c>
      <c r="M341" s="12">
        <v>3.2856999999999998</v>
      </c>
      <c r="N341" s="12">
        <v>-0.19666666666666999</v>
      </c>
      <c r="O341" s="12">
        <v>5.3084456385986902</v>
      </c>
      <c r="P341" s="12">
        <v>0.67895881181903095</v>
      </c>
      <c r="Q341" s="12">
        <v>4.49</v>
      </c>
      <c r="S341" s="12">
        <v>2.4300000000000002</v>
      </c>
      <c r="T341" s="12">
        <v>3.59924</v>
      </c>
      <c r="U341" s="12">
        <v>3.2856999999999998</v>
      </c>
      <c r="V341" s="12">
        <v>-0.19666666666666999</v>
      </c>
      <c r="W341" s="12">
        <v>5.3084456385986902</v>
      </c>
      <c r="X341" s="12">
        <v>0.67895881181903095</v>
      </c>
      <c r="Y341" s="12">
        <v>4.49</v>
      </c>
    </row>
    <row r="342" spans="1:25">
      <c r="A342" s="12">
        <f t="shared" si="5"/>
        <v>341</v>
      </c>
      <c r="B342" s="32">
        <v>39417</v>
      </c>
      <c r="C342" s="12">
        <v>2.61</v>
      </c>
      <c r="D342" s="12">
        <v>3.4719699999999998</v>
      </c>
      <c r="E342" s="12">
        <v>2.2586499999999998</v>
      </c>
      <c r="F342" s="12">
        <v>0.10666666666667</v>
      </c>
      <c r="G342" s="12">
        <v>5.1243357397534099</v>
      </c>
      <c r="H342" s="12">
        <v>0.92387329832211895</v>
      </c>
      <c r="I342" s="12">
        <v>4.24</v>
      </c>
      <c r="K342" s="12">
        <v>2.61</v>
      </c>
      <c r="L342" s="12">
        <v>3.4719699999999998</v>
      </c>
      <c r="M342" s="12">
        <v>2.2586499999999998</v>
      </c>
      <c r="N342" s="12">
        <v>0.10666666666667</v>
      </c>
      <c r="O342" s="12">
        <v>5.1243357397534099</v>
      </c>
      <c r="P342" s="12">
        <v>0.92387329832211895</v>
      </c>
      <c r="Q342" s="12">
        <v>4.24</v>
      </c>
      <c r="S342" s="12">
        <v>2.61</v>
      </c>
      <c r="T342" s="12">
        <v>3.4719699999999998</v>
      </c>
      <c r="U342" s="12">
        <v>2.2586499999999998</v>
      </c>
      <c r="V342" s="12">
        <v>0.10666666666667</v>
      </c>
      <c r="W342" s="12">
        <v>5.1243357397534099</v>
      </c>
      <c r="X342" s="12">
        <v>0.92387329832211895</v>
      </c>
      <c r="Y342" s="12">
        <v>4.24</v>
      </c>
    </row>
    <row r="343" spans="1:25">
      <c r="A343" s="12">
        <f t="shared" si="5"/>
        <v>342</v>
      </c>
      <c r="B343" s="32">
        <v>39448</v>
      </c>
      <c r="C343" s="12">
        <v>2.87</v>
      </c>
      <c r="D343" s="12">
        <v>3.3883999999999999</v>
      </c>
      <c r="E343" s="12">
        <v>2.5187499999999998</v>
      </c>
      <c r="F343" s="12">
        <v>0.11</v>
      </c>
      <c r="G343" s="12">
        <v>4.8689347797405</v>
      </c>
      <c r="H343" s="12">
        <v>1.23282420071431</v>
      </c>
      <c r="I343" s="12">
        <v>3.94</v>
      </c>
      <c r="K343" s="12">
        <v>2.87</v>
      </c>
      <c r="L343" s="12">
        <v>3.3883999999999999</v>
      </c>
      <c r="M343" s="12">
        <v>2.5187499999999998</v>
      </c>
      <c r="N343" s="12">
        <v>0.11</v>
      </c>
      <c r="O343" s="12">
        <v>4.8689347797405</v>
      </c>
      <c r="P343" s="12">
        <v>1.23282420071431</v>
      </c>
      <c r="Q343" s="12">
        <v>3.94</v>
      </c>
      <c r="S343" s="12">
        <v>2.87</v>
      </c>
      <c r="T343" s="12">
        <v>3.3883999999999999</v>
      </c>
      <c r="U343" s="12">
        <v>2.5187499999999998</v>
      </c>
      <c r="V343" s="12">
        <v>0.11</v>
      </c>
      <c r="W343" s="12">
        <v>4.8689347797405</v>
      </c>
      <c r="X343" s="12">
        <v>1.23282420071431</v>
      </c>
      <c r="Y343" s="12">
        <v>3.94</v>
      </c>
    </row>
    <row r="344" spans="1:25">
      <c r="A344" s="12">
        <f t="shared" si="5"/>
        <v>343</v>
      </c>
      <c r="B344" s="32">
        <v>39479</v>
      </c>
      <c r="C344" s="12">
        <v>3.29</v>
      </c>
      <c r="D344" s="12">
        <v>3.27298</v>
      </c>
      <c r="E344" s="12">
        <v>1.12937</v>
      </c>
      <c r="F344" s="12">
        <v>-6.6666666666694904E-3</v>
      </c>
      <c r="G344" s="12">
        <v>4.8963820805916098</v>
      </c>
      <c r="H344" s="12">
        <v>1.2387241613002899</v>
      </c>
      <c r="I344" s="12">
        <v>2.98</v>
      </c>
      <c r="K344" s="12">
        <v>3.29</v>
      </c>
      <c r="L344" s="12">
        <v>3.27298</v>
      </c>
      <c r="M344" s="12">
        <v>1.12937</v>
      </c>
      <c r="N344" s="12">
        <v>-6.6666666666694704E-3</v>
      </c>
      <c r="O344" s="12">
        <v>4.8963820805916098</v>
      </c>
      <c r="P344" s="12">
        <v>1.2387241613002899</v>
      </c>
      <c r="Q344" s="12">
        <v>2.98</v>
      </c>
      <c r="S344" s="12">
        <v>3.29</v>
      </c>
      <c r="T344" s="12">
        <v>3.27298</v>
      </c>
      <c r="U344" s="12">
        <v>1.12937</v>
      </c>
      <c r="V344" s="12">
        <v>-6.6666666666694704E-3</v>
      </c>
      <c r="W344" s="12">
        <v>4.8963820805916098</v>
      </c>
      <c r="X344" s="12">
        <v>1.2387241613002899</v>
      </c>
      <c r="Y344" s="12">
        <v>2.98</v>
      </c>
    </row>
    <row r="345" spans="1:25">
      <c r="A345" s="12">
        <f t="shared" si="5"/>
        <v>344</v>
      </c>
      <c r="B345" s="32">
        <v>39508</v>
      </c>
      <c r="C345" s="12">
        <v>3.44</v>
      </c>
      <c r="D345" s="12">
        <v>3.1905899999999998</v>
      </c>
      <c r="E345" s="12">
        <v>0.68411999999999995</v>
      </c>
      <c r="F345" s="12">
        <v>0.176666666666669</v>
      </c>
      <c r="G345" s="12">
        <v>4.1852920527655799</v>
      </c>
      <c r="H345" s="12">
        <v>1.9252322936803601</v>
      </c>
      <c r="I345" s="12">
        <v>2.61</v>
      </c>
      <c r="K345" s="12">
        <v>3.44</v>
      </c>
      <c r="L345" s="12">
        <v>3.1905899999999998</v>
      </c>
      <c r="M345" s="12">
        <v>0.68411999999999995</v>
      </c>
      <c r="N345" s="12">
        <v>0.176666666666669</v>
      </c>
      <c r="O345" s="12">
        <v>4.1852920527655799</v>
      </c>
      <c r="P345" s="12">
        <v>1.9252322936803601</v>
      </c>
      <c r="Q345" s="12">
        <v>2.61</v>
      </c>
      <c r="S345" s="12">
        <v>3.44</v>
      </c>
      <c r="T345" s="12">
        <v>3.1905899999999998</v>
      </c>
      <c r="U345" s="12">
        <v>0.68411999999999995</v>
      </c>
      <c r="V345" s="12">
        <v>0.176666666666669</v>
      </c>
      <c r="W345" s="12">
        <v>4.1852920527655799</v>
      </c>
      <c r="X345" s="12">
        <v>1.9252322936803601</v>
      </c>
      <c r="Y345" s="12">
        <v>2.61</v>
      </c>
    </row>
    <row r="346" spans="1:25">
      <c r="A346" s="12">
        <f t="shared" si="5"/>
        <v>345</v>
      </c>
      <c r="B346" s="32">
        <v>39539</v>
      </c>
      <c r="C346" s="12">
        <v>3.2</v>
      </c>
      <c r="D346" s="12">
        <v>3.1402999999999999</v>
      </c>
      <c r="E346" s="12">
        <v>-0.79337999999999997</v>
      </c>
      <c r="F346" s="12">
        <v>5.9999999999999602E-2</v>
      </c>
      <c r="G346" s="12">
        <v>3.73291587342346</v>
      </c>
      <c r="H346" s="12">
        <v>2.3093050949512399</v>
      </c>
      <c r="I346" s="12">
        <v>2.2799999999999998</v>
      </c>
      <c r="K346" s="12">
        <v>3.2</v>
      </c>
      <c r="L346" s="12">
        <v>3.1402999999999999</v>
      </c>
      <c r="M346" s="12">
        <v>-0.79337999999999997</v>
      </c>
      <c r="N346" s="12">
        <v>5.9999999999999602E-2</v>
      </c>
      <c r="O346" s="12">
        <v>3.73291587342346</v>
      </c>
      <c r="P346" s="12">
        <v>2.3093050949512399</v>
      </c>
      <c r="Q346" s="12">
        <v>2.2799999999999998</v>
      </c>
      <c r="S346" s="12">
        <v>3.2</v>
      </c>
      <c r="T346" s="12">
        <v>3.1402999999999999</v>
      </c>
      <c r="U346" s="12">
        <v>-0.79338000000000097</v>
      </c>
      <c r="V346" s="12">
        <v>5.9999999999999602E-2</v>
      </c>
      <c r="W346" s="12">
        <v>3.73291587342346</v>
      </c>
      <c r="X346" s="12">
        <v>2.3093050949512399</v>
      </c>
      <c r="Y346" s="12">
        <v>2.2799999999999998</v>
      </c>
    </row>
    <row r="347" spans="1:25">
      <c r="A347" s="12">
        <f t="shared" si="5"/>
        <v>346</v>
      </c>
      <c r="B347" s="32">
        <v>39569</v>
      </c>
      <c r="C347" s="12">
        <v>2.87</v>
      </c>
      <c r="D347" s="12">
        <v>3.2822800000000001</v>
      </c>
      <c r="E347" s="12">
        <v>-1.3935999999999999</v>
      </c>
      <c r="F347" s="12">
        <v>0.45333333333333098</v>
      </c>
      <c r="G347" s="12">
        <v>3.3308041008563101</v>
      </c>
      <c r="H347" s="12">
        <v>2.8009042191812199</v>
      </c>
      <c r="I347" s="12">
        <v>1.98</v>
      </c>
      <c r="K347" s="12">
        <v>2.87</v>
      </c>
      <c r="L347" s="12">
        <v>3.2822800000000001</v>
      </c>
      <c r="M347" s="12">
        <v>-1.3935999999999999</v>
      </c>
      <c r="N347" s="12">
        <v>0.45333333333333098</v>
      </c>
      <c r="O347" s="12">
        <v>3.3308041008563101</v>
      </c>
      <c r="P347" s="12">
        <v>2.8009042191812199</v>
      </c>
      <c r="Q347" s="12">
        <v>1.98</v>
      </c>
      <c r="S347" s="12">
        <v>2.87</v>
      </c>
      <c r="T347" s="12">
        <v>3.2822800000000001</v>
      </c>
      <c r="U347" s="12">
        <v>-1.3935999999999999</v>
      </c>
      <c r="V347" s="12">
        <v>0.45333333333333098</v>
      </c>
      <c r="W347" s="12">
        <v>3.3308041008563101</v>
      </c>
      <c r="X347" s="12">
        <v>2.8009042191812199</v>
      </c>
      <c r="Y347" s="12">
        <v>1.98</v>
      </c>
    </row>
    <row r="348" spans="1:25">
      <c r="A348" s="12">
        <f t="shared" si="5"/>
        <v>347</v>
      </c>
      <c r="B348" s="32">
        <v>39600</v>
      </c>
      <c r="C348" s="12">
        <v>3.08</v>
      </c>
      <c r="D348" s="12">
        <v>3.8117800000000002</v>
      </c>
      <c r="E348" s="12">
        <v>-1.6552100000000001</v>
      </c>
      <c r="F348" s="12">
        <v>0.64666666666667005</v>
      </c>
      <c r="G348" s="12">
        <v>3.1974804583595899</v>
      </c>
      <c r="H348" s="12">
        <v>2.7642075516145201</v>
      </c>
      <c r="I348" s="12">
        <v>2</v>
      </c>
      <c r="K348" s="12">
        <v>3.08</v>
      </c>
      <c r="L348" s="12">
        <v>3.8117800000000002</v>
      </c>
      <c r="M348" s="12">
        <v>-1.6552100000000001</v>
      </c>
      <c r="N348" s="12">
        <v>0.64666666666667005</v>
      </c>
      <c r="O348" s="12">
        <v>3.1974804583595899</v>
      </c>
      <c r="P348" s="12">
        <v>2.7642075516145201</v>
      </c>
      <c r="Q348" s="12">
        <v>2</v>
      </c>
      <c r="S348" s="12">
        <v>3.08</v>
      </c>
      <c r="T348" s="12">
        <v>3.8117800000000002</v>
      </c>
      <c r="U348" s="12">
        <v>-1.6552100000000001</v>
      </c>
      <c r="V348" s="12">
        <v>0.64666666666667005</v>
      </c>
      <c r="W348" s="12">
        <v>3.1974804583595899</v>
      </c>
      <c r="X348" s="12">
        <v>2.7642075516145201</v>
      </c>
      <c r="Y348" s="12">
        <v>2</v>
      </c>
    </row>
    <row r="349" spans="1:25">
      <c r="A349" s="12">
        <f t="shared" si="5"/>
        <v>348</v>
      </c>
      <c r="B349" s="32">
        <v>39630</v>
      </c>
      <c r="C349" s="12">
        <v>3.17</v>
      </c>
      <c r="D349" s="12">
        <v>4.1353999999999997</v>
      </c>
      <c r="E349" s="12">
        <v>-2.1314199999999999</v>
      </c>
      <c r="F349" s="12">
        <v>0.84</v>
      </c>
      <c r="G349" s="12">
        <v>3.2151559754299002</v>
      </c>
      <c r="H349" s="12">
        <v>2.94821146556477</v>
      </c>
      <c r="I349" s="12">
        <v>2.0099999999999998</v>
      </c>
      <c r="K349" s="12">
        <v>3.17</v>
      </c>
      <c r="L349" s="12">
        <v>4.1353999999999997</v>
      </c>
      <c r="M349" s="12">
        <v>-2.1314199999999999</v>
      </c>
      <c r="N349" s="12">
        <v>0.84</v>
      </c>
      <c r="O349" s="12">
        <v>3.2151559754299002</v>
      </c>
      <c r="P349" s="12">
        <v>2.94821146556477</v>
      </c>
      <c r="Q349" s="12">
        <v>2.0099999999999998</v>
      </c>
      <c r="S349" s="12">
        <v>3.17</v>
      </c>
      <c r="T349" s="12">
        <v>4.1353999999999997</v>
      </c>
      <c r="U349" s="12">
        <v>-2.1314199999999999</v>
      </c>
      <c r="V349" s="12">
        <v>0.84</v>
      </c>
      <c r="W349" s="12">
        <v>3.2151559754299002</v>
      </c>
      <c r="X349" s="12">
        <v>2.94821146556477</v>
      </c>
      <c r="Y349" s="12">
        <v>2.0099999999999998</v>
      </c>
    </row>
    <row r="350" spans="1:25">
      <c r="A350" s="12">
        <f t="shared" si="5"/>
        <v>349</v>
      </c>
      <c r="B350" s="32">
        <v>39661</v>
      </c>
      <c r="C350" s="12">
        <v>3.32</v>
      </c>
      <c r="D350" s="12">
        <v>3.98108</v>
      </c>
      <c r="E350" s="12">
        <v>-3.83602</v>
      </c>
      <c r="F350" s="12">
        <v>1.1033333333333299</v>
      </c>
      <c r="G350" s="12">
        <v>3.22809525134699</v>
      </c>
      <c r="H350" s="12">
        <v>2.8962820404899201</v>
      </c>
      <c r="I350" s="12">
        <v>2</v>
      </c>
      <c r="K350" s="12">
        <v>3.32</v>
      </c>
      <c r="L350" s="12">
        <v>3.98108</v>
      </c>
      <c r="M350" s="12">
        <v>-3.83602</v>
      </c>
      <c r="N350" s="12">
        <v>1.1033333333333299</v>
      </c>
      <c r="O350" s="12">
        <v>3.22809525134699</v>
      </c>
      <c r="P350" s="12">
        <v>2.8962820404899201</v>
      </c>
      <c r="Q350" s="12">
        <v>2</v>
      </c>
      <c r="S350" s="12">
        <v>3.32</v>
      </c>
      <c r="T350" s="12">
        <v>3.98108</v>
      </c>
      <c r="U350" s="12">
        <v>-3.83602</v>
      </c>
      <c r="V350" s="12">
        <v>1.1033333333333299</v>
      </c>
      <c r="W350" s="12">
        <v>3.22809525134699</v>
      </c>
      <c r="X350" s="12">
        <v>2.8962820404899099</v>
      </c>
      <c r="Y350" s="12">
        <v>2</v>
      </c>
    </row>
    <row r="351" spans="1:25">
      <c r="A351" s="12">
        <f t="shared" si="5"/>
        <v>350</v>
      </c>
      <c r="B351" s="32">
        <v>39692</v>
      </c>
      <c r="C351" s="12">
        <v>3.46</v>
      </c>
      <c r="D351" s="12">
        <v>3.6671399999999998</v>
      </c>
      <c r="E351" s="12">
        <v>-8.3625399999999992</v>
      </c>
      <c r="F351" s="12">
        <v>1.06666666666667</v>
      </c>
      <c r="G351" s="12">
        <v>3.23265784733178</v>
      </c>
      <c r="H351" s="12">
        <v>4.9872255628189901</v>
      </c>
      <c r="I351" s="12">
        <v>1.81</v>
      </c>
      <c r="K351" s="12">
        <v>3.46</v>
      </c>
      <c r="L351" s="12">
        <v>3.6671399999999998</v>
      </c>
      <c r="M351" s="12">
        <v>-8.3625399999999992</v>
      </c>
      <c r="N351" s="12">
        <v>1.06666666666667</v>
      </c>
      <c r="O351" s="12">
        <v>3.23265784733178</v>
      </c>
      <c r="P351" s="12">
        <v>4.9872255628189901</v>
      </c>
      <c r="Q351" s="12">
        <v>1.81</v>
      </c>
      <c r="S351" s="12">
        <v>3.46</v>
      </c>
      <c r="T351" s="12">
        <v>3.6671399999999998</v>
      </c>
      <c r="U351" s="12">
        <v>-8.3625399999999992</v>
      </c>
      <c r="V351" s="12">
        <v>1.06666666666667</v>
      </c>
      <c r="W351" s="12">
        <v>3.23265784733178</v>
      </c>
      <c r="X351" s="12">
        <v>4.9872255628189901</v>
      </c>
      <c r="Y351" s="12">
        <v>1.81</v>
      </c>
    </row>
    <row r="352" spans="1:25">
      <c r="A352" s="12">
        <f t="shared" si="5"/>
        <v>351</v>
      </c>
      <c r="B352" s="32">
        <v>39722</v>
      </c>
      <c r="C352" s="12">
        <v>4.87</v>
      </c>
      <c r="D352" s="12">
        <v>2.6719499999999998</v>
      </c>
      <c r="E352" s="12">
        <v>-7.0975299999999999</v>
      </c>
      <c r="F352" s="12">
        <v>1.43</v>
      </c>
      <c r="G352" s="12">
        <v>3.2552370298176201</v>
      </c>
      <c r="H352" s="12">
        <v>10.197561918478</v>
      </c>
      <c r="I352" s="12">
        <v>0.97</v>
      </c>
      <c r="K352" s="12">
        <v>4.87</v>
      </c>
      <c r="L352" s="12">
        <v>2.6719499999999998</v>
      </c>
      <c r="M352" s="12">
        <v>-7.0975299999999999</v>
      </c>
      <c r="N352" s="12">
        <v>1.43</v>
      </c>
      <c r="O352" s="12">
        <v>3.2552370298176201</v>
      </c>
      <c r="P352" s="12">
        <v>10.197561918478</v>
      </c>
      <c r="Q352" s="12">
        <v>0.97</v>
      </c>
      <c r="S352" s="12">
        <v>4.87</v>
      </c>
      <c r="T352" s="12">
        <v>2.6719499999999998</v>
      </c>
      <c r="U352" s="12">
        <v>-7.0975299999999999</v>
      </c>
      <c r="V352" s="12">
        <v>1.43</v>
      </c>
      <c r="W352" s="12">
        <v>3.2552370298176201</v>
      </c>
      <c r="X352" s="12">
        <v>10.197561918478</v>
      </c>
      <c r="Y352" s="12">
        <v>0.97</v>
      </c>
    </row>
    <row r="353" spans="1:25">
      <c r="A353" s="12">
        <f t="shared" si="5"/>
        <v>352</v>
      </c>
      <c r="B353" s="32">
        <v>39753</v>
      </c>
      <c r="C353" s="12">
        <v>6.28</v>
      </c>
      <c r="D353" s="12">
        <v>0.92617000000000005</v>
      </c>
      <c r="E353" s="12">
        <v>-8.7826900000000006</v>
      </c>
      <c r="F353" s="12">
        <v>1.69333333333333</v>
      </c>
      <c r="G353" s="12">
        <v>3.2512222748823798</v>
      </c>
      <c r="H353" s="12">
        <v>11.121896726115599</v>
      </c>
      <c r="I353" s="12">
        <v>0.39</v>
      </c>
      <c r="K353" s="12">
        <v>6.28</v>
      </c>
      <c r="L353" s="12">
        <v>0.92617000000000005</v>
      </c>
      <c r="M353" s="12">
        <v>-8.7826900000000006</v>
      </c>
      <c r="N353" s="12">
        <v>1.69333333333333</v>
      </c>
      <c r="O353" s="12">
        <v>3.2512222748823798</v>
      </c>
      <c r="P353" s="12">
        <v>11.121896726115599</v>
      </c>
      <c r="Q353" s="12">
        <v>0.39</v>
      </c>
      <c r="S353" s="12">
        <v>6.28</v>
      </c>
      <c r="T353" s="12">
        <v>0.92617000000000405</v>
      </c>
      <c r="U353" s="12">
        <v>-8.7826899999999899</v>
      </c>
      <c r="V353" s="12">
        <v>1.69333333333333</v>
      </c>
      <c r="W353" s="12">
        <v>3.25122227488237</v>
      </c>
      <c r="X353" s="12">
        <v>11.121896726115599</v>
      </c>
      <c r="Y353" s="12">
        <v>0.39000000000000101</v>
      </c>
    </row>
    <row r="354" spans="1:25">
      <c r="A354" s="12">
        <f t="shared" si="5"/>
        <v>353</v>
      </c>
      <c r="B354" s="32">
        <v>39783</v>
      </c>
      <c r="C354" s="12">
        <v>6.18</v>
      </c>
      <c r="D354" s="12">
        <v>0.12892999999999999</v>
      </c>
      <c r="E354" s="12">
        <v>-11.48615</v>
      </c>
      <c r="F354" s="12">
        <v>2.1566666666666601</v>
      </c>
      <c r="G354" s="12">
        <v>3.30765668525309</v>
      </c>
      <c r="H354" s="12">
        <v>12.256596452109701</v>
      </c>
      <c r="I354" s="12">
        <v>0.16</v>
      </c>
      <c r="K354" s="12">
        <v>6.18</v>
      </c>
      <c r="L354" s="12">
        <v>0.12892999999999999</v>
      </c>
      <c r="M354" s="12">
        <v>-11.48615</v>
      </c>
      <c r="N354" s="12">
        <v>2.1566666666666601</v>
      </c>
      <c r="O354" s="12">
        <v>3.30765668525309</v>
      </c>
      <c r="P354" s="12">
        <v>12.256596452109701</v>
      </c>
      <c r="Q354" s="12">
        <v>0.16</v>
      </c>
      <c r="S354" s="12">
        <v>6.18</v>
      </c>
      <c r="T354" s="12">
        <v>0.12893000000000299</v>
      </c>
      <c r="U354" s="12">
        <v>-11.48615</v>
      </c>
      <c r="V354" s="12">
        <v>2.1566666666666601</v>
      </c>
      <c r="W354" s="12">
        <v>3.30765668525309</v>
      </c>
      <c r="X354" s="12">
        <v>12.256596452109701</v>
      </c>
      <c r="Y354" s="12">
        <v>0.16</v>
      </c>
    </row>
    <row r="355" spans="1:25">
      <c r="A355" s="12">
        <f t="shared" si="5"/>
        <v>354</v>
      </c>
      <c r="B355" s="32">
        <v>39814</v>
      </c>
      <c r="C355" s="12">
        <v>5.27</v>
      </c>
      <c r="D355" s="12">
        <v>-0.11146</v>
      </c>
      <c r="E355" s="12">
        <v>-13.36195</v>
      </c>
      <c r="F355" s="12">
        <v>2.62</v>
      </c>
      <c r="G355" s="12">
        <v>3.2893731644720199</v>
      </c>
      <c r="H355" s="12">
        <v>10.052038992093999</v>
      </c>
      <c r="I355" s="12">
        <v>0.15</v>
      </c>
      <c r="K355" s="12">
        <v>5.27</v>
      </c>
      <c r="L355" s="12">
        <v>-0.11146</v>
      </c>
      <c r="M355" s="12">
        <v>-13.36195</v>
      </c>
      <c r="N355" s="12">
        <v>2.62</v>
      </c>
      <c r="O355" s="12">
        <v>3.2893731644720199</v>
      </c>
      <c r="P355" s="12">
        <v>10.052038992093999</v>
      </c>
      <c r="Q355" s="12">
        <v>0.15</v>
      </c>
      <c r="S355" s="12">
        <v>5.27</v>
      </c>
      <c r="T355" s="12">
        <v>-0.111460000000001</v>
      </c>
      <c r="U355" s="12">
        <v>-13.36195</v>
      </c>
      <c r="V355" s="12">
        <v>2.62</v>
      </c>
      <c r="W355" s="12">
        <v>3.2893731644720199</v>
      </c>
      <c r="X355" s="12">
        <v>10.052038992093999</v>
      </c>
      <c r="Y355" s="12">
        <v>0.15</v>
      </c>
    </row>
    <row r="356" spans="1:25">
      <c r="A356" s="12">
        <f t="shared" si="5"/>
        <v>355</v>
      </c>
      <c r="B356" s="32">
        <v>39845</v>
      </c>
      <c r="C356" s="12">
        <v>5.0599999999999996</v>
      </c>
      <c r="D356" s="12">
        <v>-0.13156000000000001</v>
      </c>
      <c r="E356" s="12">
        <v>-13.633559999999999</v>
      </c>
      <c r="F356" s="12">
        <v>3.0966666666666698</v>
      </c>
      <c r="G356" s="12">
        <v>3.295574280646</v>
      </c>
      <c r="H356" s="12">
        <v>10.0085286193441</v>
      </c>
      <c r="I356" s="12">
        <v>0.22</v>
      </c>
      <c r="K356" s="12">
        <v>5.0599999999999996</v>
      </c>
      <c r="L356" s="12">
        <v>-0.13156000000000001</v>
      </c>
      <c r="M356" s="12">
        <v>-13.633559999999999</v>
      </c>
      <c r="N356" s="12">
        <v>3.0966666666666698</v>
      </c>
      <c r="O356" s="12">
        <v>3.295574280646</v>
      </c>
      <c r="P356" s="12">
        <v>10.0085286193441</v>
      </c>
      <c r="Q356" s="12">
        <v>0.22</v>
      </c>
      <c r="S356" s="12">
        <v>5.0599999999999996</v>
      </c>
      <c r="T356" s="12">
        <v>-0.13156000000000101</v>
      </c>
      <c r="U356" s="12">
        <v>-13.633559999999999</v>
      </c>
      <c r="V356" s="12">
        <v>3.0966666666666698</v>
      </c>
      <c r="W356" s="12">
        <v>3.295574280646</v>
      </c>
      <c r="X356" s="12">
        <v>10.0085286193441</v>
      </c>
      <c r="Y356" s="12">
        <v>0.22</v>
      </c>
    </row>
    <row r="357" spans="1:25">
      <c r="A357" s="12">
        <f t="shared" si="5"/>
        <v>356</v>
      </c>
      <c r="B357" s="32">
        <v>39873</v>
      </c>
      <c r="C357" s="12">
        <v>5.71</v>
      </c>
      <c r="D357" s="12">
        <v>-0.52581</v>
      </c>
      <c r="E357" s="12">
        <v>-14.794639999999999</v>
      </c>
      <c r="F357" s="12">
        <v>3.4733333333333301</v>
      </c>
      <c r="G357" s="12">
        <v>3.3113709644387401</v>
      </c>
      <c r="H357" s="12">
        <v>11.1378089962326</v>
      </c>
      <c r="I357" s="12">
        <v>0.18</v>
      </c>
      <c r="K357" s="12">
        <v>5.71</v>
      </c>
      <c r="L357" s="12">
        <v>-0.52581</v>
      </c>
      <c r="M357" s="12">
        <v>-14.794639999999999</v>
      </c>
      <c r="N357" s="12">
        <v>3.4733333333333301</v>
      </c>
      <c r="O357" s="12">
        <v>3.3113709644387401</v>
      </c>
      <c r="P357" s="12">
        <v>11.1378089962326</v>
      </c>
      <c r="Q357" s="12">
        <v>0.18</v>
      </c>
      <c r="S357" s="12">
        <v>5.71</v>
      </c>
      <c r="T357" s="12">
        <v>-0.525810000000001</v>
      </c>
      <c r="U357" s="12">
        <v>-14.794639999999999</v>
      </c>
      <c r="V357" s="12">
        <v>3.4733333333333301</v>
      </c>
      <c r="W357" s="12">
        <v>3.3113709644387401</v>
      </c>
      <c r="X357" s="12">
        <v>11.1378089962326</v>
      </c>
      <c r="Y357" s="12">
        <v>0.18</v>
      </c>
    </row>
    <row r="358" spans="1:25">
      <c r="A358" s="12">
        <f t="shared" si="5"/>
        <v>357</v>
      </c>
      <c r="B358" s="32">
        <v>39904</v>
      </c>
      <c r="C358" s="12">
        <v>5.23</v>
      </c>
      <c r="D358" s="12">
        <v>-0.56742000000000004</v>
      </c>
      <c r="E358" s="12">
        <v>-14.83206</v>
      </c>
      <c r="F358" s="12">
        <v>3.75</v>
      </c>
      <c r="G358" s="12">
        <v>3.8318622010932102</v>
      </c>
      <c r="H358" s="12">
        <v>10.591984968990401</v>
      </c>
      <c r="I358" s="12">
        <v>0.15</v>
      </c>
      <c r="K358" s="12">
        <v>5.23</v>
      </c>
      <c r="L358" s="12">
        <v>-0.56742000000000004</v>
      </c>
      <c r="M358" s="12">
        <v>-14.83206</v>
      </c>
      <c r="N358" s="12">
        <v>3.75</v>
      </c>
      <c r="O358" s="12">
        <v>3.8318622010932102</v>
      </c>
      <c r="P358" s="12">
        <v>10.591984968990401</v>
      </c>
      <c r="Q358" s="12">
        <v>0.15</v>
      </c>
      <c r="S358" s="12">
        <v>5.23</v>
      </c>
      <c r="T358" s="12">
        <v>-0.56741999999999904</v>
      </c>
      <c r="U358" s="12">
        <v>-14.83206</v>
      </c>
      <c r="V358" s="12">
        <v>3.75</v>
      </c>
      <c r="W358" s="12">
        <v>3.8318622010932102</v>
      </c>
      <c r="X358" s="12">
        <v>10.591984968990401</v>
      </c>
      <c r="Y358" s="12">
        <v>0.15</v>
      </c>
    </row>
    <row r="359" spans="1:25">
      <c r="A359" s="12">
        <f t="shared" si="5"/>
        <v>358</v>
      </c>
      <c r="B359" s="32">
        <v>39934</v>
      </c>
      <c r="C359" s="12">
        <v>4.59</v>
      </c>
      <c r="D359" s="12">
        <v>-0.88936000000000004</v>
      </c>
      <c r="E359" s="12">
        <v>-15.208030000000001</v>
      </c>
      <c r="F359" s="12">
        <v>4.1133333333333297</v>
      </c>
      <c r="G359" s="12">
        <v>4.1821178838082096</v>
      </c>
      <c r="H359" s="12">
        <v>10.3132617794677</v>
      </c>
      <c r="I359" s="12">
        <v>0.18</v>
      </c>
      <c r="K359" s="12">
        <v>4.59</v>
      </c>
      <c r="L359" s="12">
        <v>-0.88936000000000004</v>
      </c>
      <c r="M359" s="12">
        <v>-15.208030000000001</v>
      </c>
      <c r="N359" s="12">
        <v>4.1133333333333297</v>
      </c>
      <c r="O359" s="12">
        <v>4.1821178838082096</v>
      </c>
      <c r="P359" s="12">
        <v>10.3132617794677</v>
      </c>
      <c r="Q359" s="12">
        <v>0.18</v>
      </c>
      <c r="S359" s="12">
        <v>4.59</v>
      </c>
      <c r="T359" s="12">
        <v>-0.88935999999999604</v>
      </c>
      <c r="U359" s="12">
        <v>-15.208030000000001</v>
      </c>
      <c r="V359" s="12">
        <v>4.1133333333333297</v>
      </c>
      <c r="W359" s="12">
        <v>4.1821178838082096</v>
      </c>
      <c r="X359" s="12">
        <v>10.3132617794677</v>
      </c>
      <c r="Y359" s="12">
        <v>0.18</v>
      </c>
    </row>
    <row r="360" spans="1:25">
      <c r="A360" s="12">
        <f t="shared" si="5"/>
        <v>359</v>
      </c>
      <c r="B360" s="32">
        <v>39965</v>
      </c>
      <c r="C360" s="12">
        <v>3.97</v>
      </c>
      <c r="D360" s="12">
        <v>-1.0187200000000001</v>
      </c>
      <c r="E360" s="12">
        <v>-15.33187</v>
      </c>
      <c r="F360" s="12">
        <v>4.1766666666666596</v>
      </c>
      <c r="G360" s="12">
        <v>4.5423970298673302</v>
      </c>
      <c r="H360" s="12">
        <v>9.5437118142038599</v>
      </c>
      <c r="I360" s="12">
        <v>0.21</v>
      </c>
      <c r="K360" s="12">
        <v>3.97</v>
      </c>
      <c r="L360" s="12">
        <v>-1.0187200000000001</v>
      </c>
      <c r="M360" s="12">
        <v>-15.33187</v>
      </c>
      <c r="N360" s="12">
        <v>4.1766666666666596</v>
      </c>
      <c r="O360" s="12">
        <v>4.5423970298673302</v>
      </c>
      <c r="P360" s="12">
        <v>9.5437118142038599</v>
      </c>
      <c r="Q360" s="12">
        <v>0.21</v>
      </c>
      <c r="S360" s="12">
        <v>3.97000000000001</v>
      </c>
      <c r="T360" s="12">
        <v>-1.0187200000000001</v>
      </c>
      <c r="U360" s="12">
        <v>-15.33187</v>
      </c>
      <c r="V360" s="12">
        <v>4.1766666666666596</v>
      </c>
      <c r="W360" s="12">
        <v>4.5423970298673204</v>
      </c>
      <c r="X360" s="12">
        <v>9.5437118142038795</v>
      </c>
      <c r="Y360" s="12">
        <v>0.21000000000000099</v>
      </c>
    </row>
    <row r="361" spans="1:25">
      <c r="A361" s="12">
        <f t="shared" si="5"/>
        <v>360</v>
      </c>
      <c r="B361" s="32">
        <v>39995</v>
      </c>
      <c r="C361" s="12">
        <v>3.57</v>
      </c>
      <c r="D361" s="12">
        <v>-1.46654</v>
      </c>
      <c r="E361" s="12">
        <v>-13.945499999999999</v>
      </c>
      <c r="F361" s="12">
        <v>4.1399999999999997</v>
      </c>
      <c r="G361" s="12">
        <v>4.8492795708664298</v>
      </c>
      <c r="H361" s="12">
        <v>9.0940911092524193</v>
      </c>
      <c r="I361" s="12">
        <v>0.16</v>
      </c>
      <c r="K361" s="12">
        <v>3.57</v>
      </c>
      <c r="L361" s="12">
        <v>-1.46654</v>
      </c>
      <c r="M361" s="12">
        <v>-13.945499999999999</v>
      </c>
      <c r="N361" s="12">
        <v>4.1399999999999997</v>
      </c>
      <c r="O361" s="12">
        <v>4.8492795708664298</v>
      </c>
      <c r="P361" s="12">
        <v>9.0940911092524193</v>
      </c>
      <c r="Q361" s="12">
        <v>0.16</v>
      </c>
      <c r="S361" s="12">
        <v>3.5700000000000101</v>
      </c>
      <c r="T361" s="12">
        <v>-1.4665400000000099</v>
      </c>
      <c r="U361" s="12">
        <v>-13.945499999999999</v>
      </c>
      <c r="V361" s="12">
        <v>4.1399999999999997</v>
      </c>
      <c r="W361" s="12">
        <v>4.8492795708664298</v>
      </c>
      <c r="X361" s="12">
        <v>9.0940911092524406</v>
      </c>
      <c r="Y361" s="12">
        <v>0.16</v>
      </c>
    </row>
    <row r="362" spans="1:25">
      <c r="A362" s="12">
        <f t="shared" si="5"/>
        <v>361</v>
      </c>
      <c r="B362" s="32">
        <v>40026</v>
      </c>
      <c r="C362" s="12">
        <v>3.18</v>
      </c>
      <c r="D362" s="12">
        <v>-1.1007899999999999</v>
      </c>
      <c r="E362" s="12">
        <v>-11.612780000000001</v>
      </c>
      <c r="F362" s="12">
        <v>4.2</v>
      </c>
      <c r="G362" s="12">
        <v>5.1534416503856404</v>
      </c>
      <c r="H362" s="12">
        <v>9.2017767709779505</v>
      </c>
      <c r="I362" s="12">
        <v>0.16</v>
      </c>
      <c r="K362" s="12">
        <v>3.18</v>
      </c>
      <c r="L362" s="12">
        <v>-1.1007899999999999</v>
      </c>
      <c r="M362" s="12">
        <v>-11.612780000000001</v>
      </c>
      <c r="N362" s="12">
        <v>4.2</v>
      </c>
      <c r="O362" s="12">
        <v>5.1534416503856404</v>
      </c>
      <c r="P362" s="12">
        <v>9.2017767709779505</v>
      </c>
      <c r="Q362" s="12">
        <v>0.16</v>
      </c>
      <c r="S362" s="12">
        <v>3.1800000000000099</v>
      </c>
      <c r="T362" s="12">
        <v>-1.1007900000000099</v>
      </c>
      <c r="U362" s="12">
        <v>-11.612780000000001</v>
      </c>
      <c r="V362" s="12">
        <v>4.2</v>
      </c>
      <c r="W362" s="12">
        <v>5.1534416503856404</v>
      </c>
      <c r="X362" s="12">
        <v>9.2017767709779701</v>
      </c>
      <c r="Y362" s="12">
        <v>0.160000000000001</v>
      </c>
    </row>
    <row r="363" spans="1:25">
      <c r="A363" s="12">
        <f t="shared" si="5"/>
        <v>362</v>
      </c>
      <c r="B363" s="32">
        <v>40057</v>
      </c>
      <c r="C363" s="12">
        <v>3</v>
      </c>
      <c r="D363" s="12">
        <v>-1.0223599999999999</v>
      </c>
      <c r="E363" s="12">
        <v>-6.91099</v>
      </c>
      <c r="F363" s="12">
        <v>4.3600000000000003</v>
      </c>
      <c r="G363" s="12">
        <v>5.3194874334515303</v>
      </c>
      <c r="H363" s="12">
        <v>9.4877425119023506</v>
      </c>
      <c r="I363" s="12">
        <v>0.15</v>
      </c>
      <c r="K363" s="12">
        <v>3</v>
      </c>
      <c r="L363" s="12">
        <v>-1.0223599999999999</v>
      </c>
      <c r="M363" s="12">
        <v>-6.91099</v>
      </c>
      <c r="N363" s="12">
        <v>4.3600000000000003</v>
      </c>
      <c r="O363" s="12">
        <v>5.3194874334515303</v>
      </c>
      <c r="P363" s="12">
        <v>9.4877425119023506</v>
      </c>
      <c r="Q363" s="12">
        <v>0.15</v>
      </c>
      <c r="S363" s="12">
        <v>3.0000000000000102</v>
      </c>
      <c r="T363" s="12">
        <v>-1.0223600000000099</v>
      </c>
      <c r="U363" s="12">
        <v>-6.9109900000000204</v>
      </c>
      <c r="V363" s="12">
        <v>4.3600000000000003</v>
      </c>
      <c r="W363" s="12">
        <v>5.3194874334515303</v>
      </c>
      <c r="X363" s="12">
        <v>9.4877425119023702</v>
      </c>
      <c r="Y363" s="12">
        <v>0.15</v>
      </c>
    </row>
    <row r="364" spans="1:25">
      <c r="A364" s="12">
        <f t="shared" si="5"/>
        <v>363</v>
      </c>
      <c r="B364" s="32">
        <v>40087</v>
      </c>
      <c r="C364" s="12">
        <v>2.88</v>
      </c>
      <c r="D364" s="12">
        <v>1.265E-2</v>
      </c>
      <c r="E364" s="12">
        <v>-7.4973999999999998</v>
      </c>
      <c r="F364" s="12">
        <v>4.5199999999999996</v>
      </c>
      <c r="G364" s="12">
        <v>5.2795698976855103</v>
      </c>
      <c r="H364" s="12">
        <v>9.4539187209429105</v>
      </c>
      <c r="I364" s="12">
        <v>0.12</v>
      </c>
      <c r="K364" s="12">
        <v>2.88</v>
      </c>
      <c r="L364" s="12">
        <v>1.265E-2</v>
      </c>
      <c r="M364" s="12">
        <v>-7.4973999999999998</v>
      </c>
      <c r="N364" s="12">
        <v>4.5199999999999996</v>
      </c>
      <c r="O364" s="12">
        <v>5.2795698976855103</v>
      </c>
      <c r="P364" s="12">
        <v>9.4539187209429105</v>
      </c>
      <c r="Q364" s="12">
        <v>0.12</v>
      </c>
      <c r="S364" s="12">
        <v>2.8800000000000101</v>
      </c>
      <c r="T364" s="12">
        <v>1.26499999999853E-2</v>
      </c>
      <c r="U364" s="12">
        <v>-7.4974000000000203</v>
      </c>
      <c r="V364" s="12">
        <v>4.5199999999999996</v>
      </c>
      <c r="W364" s="12">
        <v>5.2795698976855103</v>
      </c>
      <c r="X364" s="12">
        <v>9.4539187209429301</v>
      </c>
      <c r="Y364" s="12">
        <v>0.12000000000000099</v>
      </c>
    </row>
    <row r="365" spans="1:25">
      <c r="A365" s="12">
        <f t="shared" si="5"/>
        <v>364</v>
      </c>
      <c r="B365" s="32">
        <v>40118</v>
      </c>
      <c r="C365" s="12">
        <v>3.11</v>
      </c>
      <c r="D365" s="12">
        <v>1.45973</v>
      </c>
      <c r="E365" s="12">
        <v>-5.9379400000000002</v>
      </c>
      <c r="F365" s="12">
        <v>4.3733333333333304</v>
      </c>
      <c r="G365" s="12">
        <v>5.3033049449232896</v>
      </c>
      <c r="H365" s="12">
        <v>9.7649078142903996</v>
      </c>
      <c r="I365" s="12">
        <v>0.12</v>
      </c>
      <c r="K365" s="12">
        <v>3.11</v>
      </c>
      <c r="L365" s="12">
        <v>1.45973</v>
      </c>
      <c r="M365" s="12">
        <v>-5.9379400000000002</v>
      </c>
      <c r="N365" s="12">
        <v>4.3733333333333304</v>
      </c>
      <c r="O365" s="12">
        <v>5.3033049449232896</v>
      </c>
      <c r="P365" s="12">
        <v>9.7649078142903996</v>
      </c>
      <c r="Q365" s="12">
        <v>0.12</v>
      </c>
      <c r="S365" s="12">
        <v>3.11</v>
      </c>
      <c r="T365" s="12">
        <v>1.45972999999998</v>
      </c>
      <c r="U365" s="12">
        <v>-5.9379400000000198</v>
      </c>
      <c r="V365" s="12">
        <v>4.3733333333333198</v>
      </c>
      <c r="W365" s="12">
        <v>5.3033049449232896</v>
      </c>
      <c r="X365" s="12">
        <v>9.7649078142904102</v>
      </c>
      <c r="Y365" s="12">
        <v>0.12</v>
      </c>
    </row>
    <row r="366" spans="1:25">
      <c r="A366" s="12">
        <f t="shared" si="5"/>
        <v>365</v>
      </c>
      <c r="B366" s="32">
        <v>40148</v>
      </c>
      <c r="C366" s="12">
        <v>2.52</v>
      </c>
      <c r="D366" s="12">
        <v>2.0903100000000001</v>
      </c>
      <c r="E366" s="12">
        <v>-2.82117</v>
      </c>
      <c r="F366" s="12">
        <v>4.32666666666666</v>
      </c>
      <c r="G366" s="12">
        <v>5.3297928289816001</v>
      </c>
      <c r="H366" s="12">
        <v>10.002828340397301</v>
      </c>
      <c r="I366" s="12">
        <v>0.12</v>
      </c>
      <c r="K366" s="12">
        <v>2.52</v>
      </c>
      <c r="L366" s="12">
        <v>2.0903100000000001</v>
      </c>
      <c r="M366" s="12">
        <v>-2.82117</v>
      </c>
      <c r="N366" s="12">
        <v>4.32666666666666</v>
      </c>
      <c r="O366" s="12">
        <v>5.3297928289816001</v>
      </c>
      <c r="P366" s="12">
        <v>10.002828340397301</v>
      </c>
      <c r="Q366" s="12">
        <v>0.12</v>
      </c>
      <c r="S366" s="12">
        <v>2.52</v>
      </c>
      <c r="T366" s="12">
        <v>2.0903099999999899</v>
      </c>
      <c r="U366" s="12">
        <v>-2.8211700000000199</v>
      </c>
      <c r="V366" s="12">
        <v>4.32666666666666</v>
      </c>
      <c r="W366" s="12">
        <v>5.3297928289816001</v>
      </c>
      <c r="X366" s="12">
        <v>10.002828340397301</v>
      </c>
      <c r="Y366" s="12">
        <v>0.12</v>
      </c>
    </row>
    <row r="367" spans="1:25">
      <c r="A367" s="12">
        <f t="shared" si="5"/>
        <v>366</v>
      </c>
      <c r="B367" s="32">
        <v>40179</v>
      </c>
      <c r="C367" s="12">
        <v>2.62</v>
      </c>
      <c r="D367" s="12">
        <v>2.3014299999999999</v>
      </c>
      <c r="E367" s="12">
        <v>0.71589000000000003</v>
      </c>
      <c r="F367" s="12">
        <v>4.18</v>
      </c>
      <c r="G367" s="12">
        <v>5.2933373588174204</v>
      </c>
      <c r="H367" s="12">
        <v>10.021154824355801</v>
      </c>
      <c r="I367" s="12">
        <v>0.11</v>
      </c>
      <c r="K367" s="12">
        <v>2.62</v>
      </c>
      <c r="L367" s="12">
        <v>2.3014299999999999</v>
      </c>
      <c r="M367" s="12">
        <v>0.71589000000000003</v>
      </c>
      <c r="N367" s="12">
        <v>4.18</v>
      </c>
      <c r="O367" s="12">
        <v>5.2933373588174204</v>
      </c>
      <c r="P367" s="12">
        <v>10.021154824355801</v>
      </c>
      <c r="Q367" s="12">
        <v>0.11</v>
      </c>
      <c r="S367" s="12">
        <v>2.6199999999999899</v>
      </c>
      <c r="T367" s="12">
        <v>2.3014299999999901</v>
      </c>
      <c r="U367" s="12">
        <v>0.71588999999998504</v>
      </c>
      <c r="V367" s="12">
        <v>4.18</v>
      </c>
      <c r="W367" s="12">
        <v>5.2933373588174204</v>
      </c>
      <c r="X367" s="12">
        <v>10.021154824355801</v>
      </c>
      <c r="Y367" s="12">
        <v>0.109999999999999</v>
      </c>
    </row>
    <row r="368" spans="1:25">
      <c r="A368" s="12">
        <f t="shared" si="5"/>
        <v>367</v>
      </c>
      <c r="B368" s="32">
        <v>40210</v>
      </c>
      <c r="C368" s="12">
        <v>2.73</v>
      </c>
      <c r="D368" s="12">
        <v>2.11633</v>
      </c>
      <c r="E368" s="12">
        <v>1.7357800000000001</v>
      </c>
      <c r="F368" s="12">
        <v>4.1666666666666696</v>
      </c>
      <c r="G368" s="12">
        <v>5.2856340603021703</v>
      </c>
      <c r="H368" s="12">
        <v>10.2750462539812</v>
      </c>
      <c r="I368" s="12">
        <v>0.13</v>
      </c>
      <c r="K368" s="12">
        <v>2.73</v>
      </c>
      <c r="L368" s="12">
        <v>2.11633</v>
      </c>
      <c r="M368" s="12">
        <v>1.7357800000000001</v>
      </c>
      <c r="N368" s="12">
        <v>4.1666666666666696</v>
      </c>
      <c r="O368" s="12">
        <v>5.2856340603021703</v>
      </c>
      <c r="P368" s="12">
        <v>10.2750462539812</v>
      </c>
      <c r="Q368" s="12">
        <v>0.13</v>
      </c>
      <c r="S368" s="12">
        <v>2.7299999999999902</v>
      </c>
      <c r="T368" s="12">
        <v>2.11633</v>
      </c>
      <c r="U368" s="12">
        <v>1.7357800000000001</v>
      </c>
      <c r="V368" s="12">
        <v>4.1666666666666696</v>
      </c>
      <c r="W368" s="12">
        <v>5.2856340603021703</v>
      </c>
      <c r="X368" s="12">
        <v>10.2750462539812</v>
      </c>
      <c r="Y368" s="12">
        <v>0.13</v>
      </c>
    </row>
    <row r="369" spans="1:25">
      <c r="A369" s="12">
        <f t="shared" si="5"/>
        <v>368</v>
      </c>
      <c r="B369" s="32">
        <v>40238</v>
      </c>
      <c r="C369" s="12">
        <v>2.4300000000000002</v>
      </c>
      <c r="D369" s="12">
        <v>2.37276</v>
      </c>
      <c r="E369" s="12">
        <v>4.0466899999999999</v>
      </c>
      <c r="F369" s="12">
        <v>4.2533333333333303</v>
      </c>
      <c r="G369" s="12">
        <v>5.2477489696732302</v>
      </c>
      <c r="H369" s="12">
        <v>10.340336642472399</v>
      </c>
      <c r="I369" s="12">
        <v>0.16</v>
      </c>
      <c r="K369" s="12">
        <v>2.4300000000000002</v>
      </c>
      <c r="L369" s="12">
        <v>2.37276</v>
      </c>
      <c r="M369" s="12">
        <v>4.0466899999999999</v>
      </c>
      <c r="N369" s="12">
        <v>4.2533333333333303</v>
      </c>
      <c r="O369" s="12">
        <v>5.2477489696732302</v>
      </c>
      <c r="P369" s="12">
        <v>10.340336642472399</v>
      </c>
      <c r="Q369" s="12">
        <v>0.16</v>
      </c>
      <c r="S369" s="12">
        <v>2.4299999999999899</v>
      </c>
      <c r="T369" s="12">
        <v>2.37276</v>
      </c>
      <c r="U369" s="12">
        <v>4.0466900000000203</v>
      </c>
      <c r="V369" s="12">
        <v>4.2533333333333303</v>
      </c>
      <c r="W369" s="12">
        <v>5.24774896967324</v>
      </c>
      <c r="X369" s="12">
        <v>10.340336642472399</v>
      </c>
      <c r="Y369" s="12">
        <v>0.159999999999999</v>
      </c>
    </row>
    <row r="370" spans="1:25">
      <c r="A370" s="12">
        <f t="shared" si="5"/>
        <v>369</v>
      </c>
      <c r="B370" s="32">
        <v>40269</v>
      </c>
      <c r="C370" s="12">
        <v>2.56</v>
      </c>
      <c r="D370" s="12">
        <v>2.2815599999999998</v>
      </c>
      <c r="E370" s="12">
        <v>5.2823500000000001</v>
      </c>
      <c r="F370" s="12">
        <v>4.24</v>
      </c>
      <c r="G370" s="12">
        <v>5.2134045242251901</v>
      </c>
      <c r="H370" s="12">
        <v>10.428963633521001</v>
      </c>
      <c r="I370" s="12">
        <v>0.2</v>
      </c>
      <c r="K370" s="12">
        <v>2.56</v>
      </c>
      <c r="L370" s="12">
        <v>2.2815599999999998</v>
      </c>
      <c r="M370" s="12">
        <v>5.2823500000000001</v>
      </c>
      <c r="N370" s="12">
        <v>4.24</v>
      </c>
      <c r="O370" s="12">
        <v>5.2134045242251901</v>
      </c>
      <c r="P370" s="12">
        <v>10.428963633521001</v>
      </c>
      <c r="Q370" s="12">
        <v>0.2</v>
      </c>
      <c r="S370" s="12">
        <v>2.5599999999999898</v>
      </c>
      <c r="T370" s="12">
        <v>2.28156000000001</v>
      </c>
      <c r="U370" s="12">
        <v>5.2823500000000303</v>
      </c>
      <c r="V370" s="12">
        <v>4.24</v>
      </c>
      <c r="W370" s="12">
        <v>5.2134045242251998</v>
      </c>
      <c r="X370" s="12">
        <v>10.428963633521001</v>
      </c>
      <c r="Y370" s="12">
        <v>0.2</v>
      </c>
    </row>
    <row r="371" spans="1:25">
      <c r="A371" s="12">
        <f t="shared" si="5"/>
        <v>370</v>
      </c>
      <c r="B371" s="32">
        <v>40299</v>
      </c>
      <c r="C371" s="12">
        <v>2.74</v>
      </c>
      <c r="D371" s="12">
        <v>2.2075300000000002</v>
      </c>
      <c r="E371" s="12">
        <v>7.8837400000000004</v>
      </c>
      <c r="F371" s="12">
        <v>3.93</v>
      </c>
      <c r="G371" s="12">
        <v>5.21425133210405</v>
      </c>
      <c r="H371" s="12">
        <v>10.4513899385675</v>
      </c>
      <c r="I371" s="12">
        <v>0.2</v>
      </c>
      <c r="K371" s="12">
        <v>2.74</v>
      </c>
      <c r="L371" s="12">
        <v>2.2075300000000002</v>
      </c>
      <c r="M371" s="12">
        <v>7.8837400000000004</v>
      </c>
      <c r="N371" s="12">
        <v>3.93</v>
      </c>
      <c r="O371" s="12">
        <v>5.21425133210405</v>
      </c>
      <c r="P371" s="12">
        <v>10.4513899385675</v>
      </c>
      <c r="Q371" s="12">
        <v>0.2</v>
      </c>
      <c r="S371" s="12">
        <v>2.73999999999999</v>
      </c>
      <c r="T371" s="12">
        <v>2.20753000000001</v>
      </c>
      <c r="U371" s="12">
        <v>7.8837400000000502</v>
      </c>
      <c r="V371" s="12">
        <v>3.93</v>
      </c>
      <c r="W371" s="12">
        <v>5.2142513321040598</v>
      </c>
      <c r="X371" s="12">
        <v>10.4513899385675</v>
      </c>
      <c r="Y371" s="12">
        <v>0.2</v>
      </c>
    </row>
    <row r="372" spans="1:25">
      <c r="A372" s="12">
        <f t="shared" si="5"/>
        <v>371</v>
      </c>
      <c r="B372" s="32">
        <v>40330</v>
      </c>
      <c r="C372" s="12">
        <v>3.26</v>
      </c>
      <c r="D372" s="12">
        <v>1.56189</v>
      </c>
      <c r="E372" s="12">
        <v>8.4558999999999997</v>
      </c>
      <c r="F372" s="12">
        <v>3.72</v>
      </c>
      <c r="G372" s="12">
        <v>5.1865915881684899</v>
      </c>
      <c r="H372" s="12">
        <v>10.372408847969099</v>
      </c>
      <c r="I372" s="12">
        <v>0.18</v>
      </c>
      <c r="K372" s="12">
        <v>3.26</v>
      </c>
      <c r="L372" s="12">
        <v>1.56189</v>
      </c>
      <c r="M372" s="12">
        <v>8.4558999999999997</v>
      </c>
      <c r="N372" s="12">
        <v>3.72</v>
      </c>
      <c r="O372" s="12">
        <v>5.1865915881684899</v>
      </c>
      <c r="P372" s="12">
        <v>10.372408847969099</v>
      </c>
      <c r="Q372" s="12">
        <v>0.18</v>
      </c>
      <c r="S372" s="12">
        <v>3.25999999999999</v>
      </c>
      <c r="T372" s="12">
        <v>1.56189000000001</v>
      </c>
      <c r="U372" s="12">
        <v>8.4559000000000601</v>
      </c>
      <c r="V372" s="12">
        <v>3.72</v>
      </c>
      <c r="W372" s="12">
        <v>5.1865915881684996</v>
      </c>
      <c r="X372" s="12">
        <v>10.372408847969099</v>
      </c>
      <c r="Y372" s="12">
        <v>0.18</v>
      </c>
    </row>
    <row r="373" spans="1:25">
      <c r="A373" s="12">
        <f t="shared" si="5"/>
        <v>372</v>
      </c>
      <c r="B373" s="32">
        <v>40360</v>
      </c>
      <c r="C373" s="12">
        <v>3.07</v>
      </c>
      <c r="D373" s="12">
        <v>1.63826</v>
      </c>
      <c r="E373" s="12">
        <v>7.7332900000000002</v>
      </c>
      <c r="F373" s="12">
        <v>3.71</v>
      </c>
      <c r="G373" s="12">
        <v>5.1605729222623999</v>
      </c>
      <c r="H373" s="12">
        <v>10.282857686422499</v>
      </c>
      <c r="I373" s="12">
        <v>0.18</v>
      </c>
      <c r="K373" s="12">
        <v>3.07</v>
      </c>
      <c r="L373" s="12">
        <v>1.63826</v>
      </c>
      <c r="M373" s="12">
        <v>7.7332900000000002</v>
      </c>
      <c r="N373" s="12">
        <v>3.71</v>
      </c>
      <c r="O373" s="12">
        <v>5.1605729222623999</v>
      </c>
      <c r="P373" s="12">
        <v>10.282857686422499</v>
      </c>
      <c r="Q373" s="12">
        <v>0.18</v>
      </c>
      <c r="S373" s="12">
        <v>3.0699999999999901</v>
      </c>
      <c r="T373" s="12">
        <v>1.63826000000001</v>
      </c>
      <c r="U373" s="12">
        <v>7.7332900000000704</v>
      </c>
      <c r="V373" s="12">
        <v>3.71</v>
      </c>
      <c r="W373" s="12">
        <v>5.1605729222624097</v>
      </c>
      <c r="X373" s="12">
        <v>10.282857686422499</v>
      </c>
      <c r="Y373" s="12">
        <v>0.18</v>
      </c>
    </row>
    <row r="374" spans="1:25">
      <c r="A374" s="12">
        <f t="shared" si="5"/>
        <v>373</v>
      </c>
      <c r="B374" s="32">
        <v>40391</v>
      </c>
      <c r="C374" s="12">
        <v>3.19</v>
      </c>
      <c r="D374" s="12">
        <v>1.4830000000000001</v>
      </c>
      <c r="E374" s="12">
        <v>6.87216</v>
      </c>
      <c r="F374" s="12">
        <v>3.79666666666667</v>
      </c>
      <c r="G374" s="12">
        <v>5.2126591952996204</v>
      </c>
      <c r="H374" s="12">
        <v>10.0766175119353</v>
      </c>
      <c r="I374" s="12">
        <v>0.19</v>
      </c>
      <c r="K374" s="12">
        <v>3.19</v>
      </c>
      <c r="L374" s="12">
        <v>1.4830000000000001</v>
      </c>
      <c r="M374" s="12">
        <v>6.87216</v>
      </c>
      <c r="N374" s="12">
        <v>3.79666666666667</v>
      </c>
      <c r="O374" s="12">
        <v>5.2126591952996204</v>
      </c>
      <c r="P374" s="12">
        <v>10.0766175119353</v>
      </c>
      <c r="Q374" s="12">
        <v>0.19</v>
      </c>
      <c r="S374" s="12">
        <v>3.1899999999999902</v>
      </c>
      <c r="T374" s="12">
        <v>1.4830000000000201</v>
      </c>
      <c r="U374" s="12">
        <v>6.8721600000000702</v>
      </c>
      <c r="V374" s="12">
        <v>3.79666666666667</v>
      </c>
      <c r="W374" s="12">
        <v>5.2126591952996204</v>
      </c>
      <c r="X374" s="12">
        <v>10.0766175119353</v>
      </c>
      <c r="Y374" s="12">
        <v>0.19</v>
      </c>
    </row>
    <row r="375" spans="1:25">
      <c r="A375" s="12">
        <f t="shared" si="5"/>
        <v>374</v>
      </c>
      <c r="B375" s="32">
        <v>40422</v>
      </c>
      <c r="C375" s="12">
        <v>3.13</v>
      </c>
      <c r="D375" s="12">
        <v>1.4192100000000001</v>
      </c>
      <c r="E375" s="12">
        <v>6.3017399999999997</v>
      </c>
      <c r="F375" s="12">
        <v>3.7833333333333301</v>
      </c>
      <c r="G375" s="12">
        <v>5.3635645178663403</v>
      </c>
      <c r="H375" s="12">
        <v>9.8263435421170904</v>
      </c>
      <c r="I375" s="12">
        <v>0.19</v>
      </c>
      <c r="K375" s="12">
        <v>3.13</v>
      </c>
      <c r="L375" s="12">
        <v>1.4192100000000001</v>
      </c>
      <c r="M375" s="12">
        <v>6.3017399999999997</v>
      </c>
      <c r="N375" s="12">
        <v>3.7833333333333301</v>
      </c>
      <c r="O375" s="12">
        <v>5.3635645178663403</v>
      </c>
      <c r="P375" s="12">
        <v>9.8263435421170904</v>
      </c>
      <c r="Q375" s="12">
        <v>0.19</v>
      </c>
      <c r="S375" s="12">
        <v>3.1299999999999901</v>
      </c>
      <c r="T375" s="12">
        <v>1.4192100000000201</v>
      </c>
      <c r="U375" s="12">
        <v>6.3017400000000698</v>
      </c>
      <c r="V375" s="12">
        <v>3.7833333333333301</v>
      </c>
      <c r="W375" s="12">
        <v>5.3635645178663403</v>
      </c>
      <c r="X375" s="12">
        <v>9.8263435421170993</v>
      </c>
      <c r="Y375" s="12">
        <v>0.190000000000001</v>
      </c>
    </row>
    <row r="376" spans="1:25">
      <c r="A376" s="12">
        <f t="shared" si="5"/>
        <v>375</v>
      </c>
      <c r="B376" s="32">
        <v>40452</v>
      </c>
      <c r="C376" s="12">
        <v>3.09</v>
      </c>
      <c r="D376" s="12">
        <v>1.35798</v>
      </c>
      <c r="E376" s="12">
        <v>5.6767000000000003</v>
      </c>
      <c r="F376" s="12">
        <v>3.67</v>
      </c>
      <c r="G376" s="12">
        <v>5.5043698828239904</v>
      </c>
      <c r="H376" s="12">
        <v>9.57555701808778</v>
      </c>
      <c r="I376" s="12">
        <v>0.19</v>
      </c>
      <c r="K376" s="12">
        <v>3.09</v>
      </c>
      <c r="L376" s="12">
        <v>1.35798</v>
      </c>
      <c r="M376" s="12">
        <v>5.6767000000000003</v>
      </c>
      <c r="N376" s="12">
        <v>3.67</v>
      </c>
      <c r="O376" s="12">
        <v>5.5043698828239904</v>
      </c>
      <c r="P376" s="12">
        <v>9.5755570180877907</v>
      </c>
      <c r="Q376" s="12">
        <v>0.19</v>
      </c>
      <c r="S376" s="12">
        <v>3.09</v>
      </c>
      <c r="T376" s="12">
        <v>1.35798000000001</v>
      </c>
      <c r="U376" s="12">
        <v>5.6767000000000802</v>
      </c>
      <c r="V376" s="12">
        <v>3.67</v>
      </c>
      <c r="W376" s="12">
        <v>5.5043698828239904</v>
      </c>
      <c r="X376" s="12">
        <v>9.5755570180877907</v>
      </c>
      <c r="Y376" s="12">
        <v>0.19</v>
      </c>
    </row>
    <row r="377" spans="1:25">
      <c r="A377" s="12">
        <f t="shared" si="5"/>
        <v>376</v>
      </c>
      <c r="B377" s="32">
        <v>40483</v>
      </c>
      <c r="C377" s="12">
        <v>3.11</v>
      </c>
      <c r="D377" s="12">
        <v>1.3072699999999999</v>
      </c>
      <c r="E377" s="12">
        <v>5.2972000000000001</v>
      </c>
      <c r="F377" s="12">
        <v>4.0599999999999996</v>
      </c>
      <c r="G377" s="12">
        <v>5.9315189267959303</v>
      </c>
      <c r="H377" s="12">
        <v>9.5087413970942904</v>
      </c>
      <c r="I377" s="12">
        <v>0.19</v>
      </c>
      <c r="K377" s="12">
        <v>3.11</v>
      </c>
      <c r="L377" s="12">
        <v>1.3072699999999999</v>
      </c>
      <c r="M377" s="12">
        <v>5.2972000000000001</v>
      </c>
      <c r="N377" s="12">
        <v>4.0599999999999996</v>
      </c>
      <c r="O377" s="12">
        <v>5.9315189267959303</v>
      </c>
      <c r="P377" s="12">
        <v>9.5087413970942904</v>
      </c>
      <c r="Q377" s="12">
        <v>0.19</v>
      </c>
      <c r="S377" s="12">
        <v>3.11</v>
      </c>
      <c r="T377" s="12">
        <v>1.3072700000000099</v>
      </c>
      <c r="U377" s="12">
        <v>5.2972000000000703</v>
      </c>
      <c r="V377" s="12">
        <v>4.0599999999999996</v>
      </c>
      <c r="W377" s="12">
        <v>5.9315189267959303</v>
      </c>
      <c r="X377" s="12">
        <v>9.50874139709431</v>
      </c>
      <c r="Y377" s="12">
        <v>0.190000000000001</v>
      </c>
    </row>
    <row r="378" spans="1:25">
      <c r="A378" s="12">
        <f t="shared" si="5"/>
        <v>377</v>
      </c>
      <c r="B378" s="32">
        <v>40513</v>
      </c>
      <c r="C378" s="12">
        <v>2.8</v>
      </c>
      <c r="D378" s="12">
        <v>1.4767699999999999</v>
      </c>
      <c r="E378" s="12">
        <v>5.97288</v>
      </c>
      <c r="F378" s="12">
        <v>3.55</v>
      </c>
      <c r="G378" s="12">
        <v>6.6381646061234001</v>
      </c>
      <c r="H378" s="12">
        <v>9.1753483095525095</v>
      </c>
      <c r="I378" s="12">
        <v>0.18</v>
      </c>
      <c r="K378" s="12">
        <v>2.8</v>
      </c>
      <c r="L378" s="12">
        <v>1.4767699999999999</v>
      </c>
      <c r="M378" s="12">
        <v>5.97288</v>
      </c>
      <c r="N378" s="12">
        <v>3.55</v>
      </c>
      <c r="O378" s="12">
        <v>6.6381646061234099</v>
      </c>
      <c r="P378" s="12">
        <v>9.1753483095525095</v>
      </c>
      <c r="Q378" s="12">
        <v>0.18</v>
      </c>
      <c r="S378" s="12">
        <v>2.8</v>
      </c>
      <c r="T378" s="12">
        <v>1.4767699999999999</v>
      </c>
      <c r="U378" s="12">
        <v>5.9728800000000604</v>
      </c>
      <c r="V378" s="12">
        <v>3.55</v>
      </c>
      <c r="W378" s="12">
        <v>6.6381646061234001</v>
      </c>
      <c r="X378" s="12">
        <v>9.1753483095525308</v>
      </c>
      <c r="Y378" s="12">
        <v>0.18000000000000099</v>
      </c>
    </row>
    <row r="379" spans="1:25">
      <c r="A379" s="12">
        <f t="shared" si="5"/>
        <v>378</v>
      </c>
      <c r="B379" s="32">
        <v>40544</v>
      </c>
      <c r="C379" s="12">
        <v>2.67</v>
      </c>
      <c r="D379" s="12">
        <v>1.55955</v>
      </c>
      <c r="E379" s="12">
        <v>4.6369699999999998</v>
      </c>
      <c r="F379" s="12">
        <v>3.34</v>
      </c>
      <c r="G379" s="12">
        <v>7.3385883825496796</v>
      </c>
      <c r="H379" s="12">
        <v>8.7519235611627906</v>
      </c>
      <c r="I379" s="12">
        <v>0.17</v>
      </c>
      <c r="K379" s="12">
        <v>2.67</v>
      </c>
      <c r="L379" s="12">
        <v>1.55955</v>
      </c>
      <c r="M379" s="12">
        <v>4.6369699999999998</v>
      </c>
      <c r="N379" s="12">
        <v>3.34</v>
      </c>
      <c r="O379" s="12">
        <v>7.3385883825496796</v>
      </c>
      <c r="P379" s="12">
        <v>8.7519235611627906</v>
      </c>
      <c r="Q379" s="12">
        <v>0.17</v>
      </c>
      <c r="S379" s="12">
        <v>2.67</v>
      </c>
      <c r="T379" s="12">
        <v>1.55954999999999</v>
      </c>
      <c r="U379" s="12">
        <v>4.6369700000000504</v>
      </c>
      <c r="V379" s="12">
        <v>3.3399999999999901</v>
      </c>
      <c r="W379" s="12">
        <v>7.3385883825496796</v>
      </c>
      <c r="X379" s="12">
        <v>8.7519235611627995</v>
      </c>
      <c r="Y379" s="12">
        <v>0.17</v>
      </c>
    </row>
    <row r="380" spans="1:25">
      <c r="A380" s="12">
        <f t="shared" si="5"/>
        <v>379</v>
      </c>
      <c r="B380" s="32">
        <v>40575</v>
      </c>
      <c r="C380" s="12">
        <v>2.73</v>
      </c>
      <c r="D380" s="12">
        <v>1.8459300000000001</v>
      </c>
      <c r="E380" s="12">
        <v>3.81209</v>
      </c>
      <c r="F380" s="12">
        <v>3.2333333333333298</v>
      </c>
      <c r="G380" s="12">
        <v>7.9724588356707402</v>
      </c>
      <c r="H380" s="12">
        <v>8.6713387984283408</v>
      </c>
      <c r="I380" s="12">
        <v>0.16</v>
      </c>
      <c r="K380" s="12">
        <v>2.73</v>
      </c>
      <c r="L380" s="12">
        <v>1.8459300000000001</v>
      </c>
      <c r="M380" s="12">
        <v>3.81209</v>
      </c>
      <c r="N380" s="12">
        <v>3.2333333333333298</v>
      </c>
      <c r="O380" s="12">
        <v>7.9724588356707402</v>
      </c>
      <c r="P380" s="12">
        <v>8.6713387984283408</v>
      </c>
      <c r="Q380" s="12">
        <v>0.16</v>
      </c>
      <c r="S380" s="12">
        <v>2.73</v>
      </c>
      <c r="T380" s="12">
        <v>1.8459300000000001</v>
      </c>
      <c r="U380" s="12">
        <v>3.8120900000000399</v>
      </c>
      <c r="V380" s="12">
        <v>3.2333333333333298</v>
      </c>
      <c r="W380" s="12">
        <v>7.9724588356707402</v>
      </c>
      <c r="X380" s="12">
        <v>8.6713387984283408</v>
      </c>
      <c r="Y380" s="12">
        <v>0.16</v>
      </c>
    </row>
    <row r="381" spans="1:25">
      <c r="A381" s="12">
        <f t="shared" si="5"/>
        <v>380</v>
      </c>
      <c r="B381" s="32">
        <v>40603</v>
      </c>
      <c r="C381" s="12">
        <v>2.56</v>
      </c>
      <c r="D381" s="12">
        <v>2.11144</v>
      </c>
      <c r="E381" s="12">
        <v>4.16228</v>
      </c>
      <c r="F381" s="12">
        <v>3.2266666666666701</v>
      </c>
      <c r="G381" s="12">
        <v>8.6300763771233306</v>
      </c>
      <c r="H381" s="12">
        <v>8.3429324764571309</v>
      </c>
      <c r="I381" s="12">
        <v>0.14000000000000001</v>
      </c>
      <c r="K381" s="12">
        <v>2.56</v>
      </c>
      <c r="L381" s="12">
        <v>2.11144</v>
      </c>
      <c r="M381" s="12">
        <v>4.16228</v>
      </c>
      <c r="N381" s="12">
        <v>3.2266666666666701</v>
      </c>
      <c r="O381" s="12">
        <v>8.6300763771233306</v>
      </c>
      <c r="P381" s="12">
        <v>8.3429324764571309</v>
      </c>
      <c r="Q381" s="12">
        <v>0.14000000000000001</v>
      </c>
      <c r="S381" s="12">
        <v>2.56</v>
      </c>
      <c r="T381" s="12">
        <v>2.11144</v>
      </c>
      <c r="U381" s="12">
        <v>4.1622800000000302</v>
      </c>
      <c r="V381" s="12">
        <v>3.2266666666666701</v>
      </c>
      <c r="W381" s="12">
        <v>8.6300763771233306</v>
      </c>
      <c r="X381" s="12">
        <v>8.3429324764571398</v>
      </c>
      <c r="Y381" s="12">
        <v>0.14000000000000001</v>
      </c>
    </row>
    <row r="382" spans="1:25">
      <c r="A382" s="12">
        <f t="shared" si="5"/>
        <v>381</v>
      </c>
      <c r="B382" s="32">
        <v>40634</v>
      </c>
      <c r="C382" s="12">
        <v>2.7</v>
      </c>
      <c r="D382" s="12">
        <v>2.48712</v>
      </c>
      <c r="E382" s="12">
        <v>3.41276</v>
      </c>
      <c r="F382" s="12">
        <v>3.32</v>
      </c>
      <c r="G382" s="12">
        <v>9.1042928483091305</v>
      </c>
      <c r="H382" s="12">
        <v>8.2286307292537995</v>
      </c>
      <c r="I382" s="12">
        <v>0.1</v>
      </c>
      <c r="K382" s="12">
        <v>2.7</v>
      </c>
      <c r="L382" s="12">
        <v>2.48712</v>
      </c>
      <c r="M382" s="12">
        <v>3.41276</v>
      </c>
      <c r="N382" s="12">
        <v>3.32</v>
      </c>
      <c r="O382" s="12">
        <v>9.1042928483091305</v>
      </c>
      <c r="P382" s="12">
        <v>8.2286307292537995</v>
      </c>
      <c r="Q382" s="12">
        <v>0.1</v>
      </c>
      <c r="S382" s="12">
        <v>2.7</v>
      </c>
      <c r="T382" s="12">
        <v>2.48712</v>
      </c>
      <c r="U382" s="12">
        <v>3.4127600000000302</v>
      </c>
      <c r="V382" s="12">
        <v>3.32</v>
      </c>
      <c r="W382" s="12">
        <v>9.1042928483091199</v>
      </c>
      <c r="X382" s="12">
        <v>8.2286307292538101</v>
      </c>
      <c r="Y382" s="12">
        <v>0.1</v>
      </c>
    </row>
    <row r="383" spans="1:25">
      <c r="A383" s="12">
        <f t="shared" si="5"/>
        <v>382</v>
      </c>
      <c r="B383" s="32">
        <v>40664</v>
      </c>
      <c r="C383" s="12">
        <v>2.73</v>
      </c>
      <c r="D383" s="12">
        <v>2.7667899999999999</v>
      </c>
      <c r="E383" s="12">
        <v>2.1589900000000002</v>
      </c>
      <c r="F383" s="12">
        <v>3.2166666666666699</v>
      </c>
      <c r="G383" s="12">
        <v>9.7985931417397492</v>
      </c>
      <c r="H383" s="12">
        <v>8.0981840325981302</v>
      </c>
      <c r="I383" s="12">
        <v>0.09</v>
      </c>
      <c r="K383" s="12">
        <v>2.73</v>
      </c>
      <c r="L383" s="12">
        <v>2.7667899999999999</v>
      </c>
      <c r="M383" s="12">
        <v>2.1589900000000002</v>
      </c>
      <c r="N383" s="12">
        <v>3.2166666666666699</v>
      </c>
      <c r="O383" s="12">
        <v>9.7985931417397492</v>
      </c>
      <c r="P383" s="12">
        <v>8.0981840325981302</v>
      </c>
      <c r="Q383" s="12">
        <v>0.09</v>
      </c>
      <c r="S383" s="12">
        <v>2.73</v>
      </c>
      <c r="T383" s="12">
        <v>2.7667899999999999</v>
      </c>
      <c r="U383" s="12">
        <v>2.1589900000000299</v>
      </c>
      <c r="V383" s="12">
        <v>3.2166666666666699</v>
      </c>
      <c r="W383" s="12">
        <v>9.7985931417397403</v>
      </c>
      <c r="X383" s="12">
        <v>8.0981840325981302</v>
      </c>
      <c r="Y383" s="12">
        <v>0.09</v>
      </c>
    </row>
    <row r="384" spans="1:25">
      <c r="A384" s="12">
        <f t="shared" si="5"/>
        <v>383</v>
      </c>
      <c r="B384" s="32">
        <v>40695</v>
      </c>
      <c r="C384" s="12">
        <v>2.57</v>
      </c>
      <c r="D384" s="12">
        <v>2.7888899999999999</v>
      </c>
      <c r="E384" s="12">
        <v>2.2841900000000002</v>
      </c>
      <c r="F384" s="12">
        <v>3.3133333333333299</v>
      </c>
      <c r="G384" s="12">
        <v>10.4611779509641</v>
      </c>
      <c r="H384" s="12">
        <v>8.0748693108430292</v>
      </c>
      <c r="I384" s="12">
        <v>0.09</v>
      </c>
      <c r="K384" s="12">
        <v>2.57</v>
      </c>
      <c r="L384" s="12">
        <v>2.7888899999999999</v>
      </c>
      <c r="M384" s="12">
        <v>2.2841900000000002</v>
      </c>
      <c r="N384" s="12">
        <v>3.3133333333333299</v>
      </c>
      <c r="O384" s="12">
        <v>10.4611779509641</v>
      </c>
      <c r="P384" s="12">
        <v>8.0748693108430292</v>
      </c>
      <c r="Q384" s="12">
        <v>0.09</v>
      </c>
      <c r="S384" s="12">
        <v>2.57</v>
      </c>
      <c r="T384" s="12">
        <v>2.7888899999999999</v>
      </c>
      <c r="U384" s="12">
        <v>2.2841900000000299</v>
      </c>
      <c r="V384" s="12">
        <v>3.3133333333333299</v>
      </c>
      <c r="W384" s="12">
        <v>10.4611779509641</v>
      </c>
      <c r="X384" s="12">
        <v>8.0748693108430398</v>
      </c>
      <c r="Y384" s="12">
        <v>9.0000000000000302E-2</v>
      </c>
    </row>
    <row r="385" spans="1:25">
      <c r="A385" s="12">
        <f t="shared" si="5"/>
        <v>384</v>
      </c>
      <c r="B385" s="32">
        <v>40725</v>
      </c>
      <c r="C385" s="12">
        <v>2.94</v>
      </c>
      <c r="D385" s="12">
        <v>2.8754</v>
      </c>
      <c r="E385" s="12">
        <v>2.3884400000000001</v>
      </c>
      <c r="F385" s="12">
        <v>3.21</v>
      </c>
      <c r="G385" s="12">
        <v>10.527487349862801</v>
      </c>
      <c r="H385" s="12">
        <v>7.8750140620074403</v>
      </c>
      <c r="I385" s="12">
        <v>7.0000000000000007E-2</v>
      </c>
      <c r="K385" s="12">
        <v>2.94</v>
      </c>
      <c r="L385" s="12">
        <v>2.8754</v>
      </c>
      <c r="M385" s="12">
        <v>2.3884400000000001</v>
      </c>
      <c r="N385" s="12">
        <v>3.21</v>
      </c>
      <c r="O385" s="12">
        <v>10.527487349862801</v>
      </c>
      <c r="P385" s="12">
        <v>7.8750140620074403</v>
      </c>
      <c r="Q385" s="12">
        <v>7.0000000000000007E-2</v>
      </c>
      <c r="S385" s="12">
        <v>2.94</v>
      </c>
      <c r="T385" s="12">
        <v>2.8754</v>
      </c>
      <c r="U385" s="12">
        <v>2.3884400000000299</v>
      </c>
      <c r="V385" s="12">
        <v>3.21</v>
      </c>
      <c r="W385" s="12">
        <v>10.527487349862801</v>
      </c>
      <c r="X385" s="12">
        <v>7.8750140620074598</v>
      </c>
      <c r="Y385" s="12">
        <v>7.0000000000001394E-2</v>
      </c>
    </row>
    <row r="386" spans="1:25">
      <c r="A386" s="12">
        <f t="shared" si="5"/>
        <v>385</v>
      </c>
      <c r="B386" s="32">
        <v>40756</v>
      </c>
      <c r="C386" s="12">
        <v>3.13</v>
      </c>
      <c r="D386" s="12">
        <v>2.9759199999999999</v>
      </c>
      <c r="E386" s="12">
        <v>2.6506599999999998</v>
      </c>
      <c r="F386" s="12">
        <v>3.2066666666666701</v>
      </c>
      <c r="G386" s="12">
        <v>10.5507580973595</v>
      </c>
      <c r="H386" s="12">
        <v>7.6748002784641098</v>
      </c>
      <c r="I386" s="12">
        <v>0.1</v>
      </c>
      <c r="K386" s="12">
        <v>3.13</v>
      </c>
      <c r="L386" s="12">
        <v>2.9759199999999999</v>
      </c>
      <c r="M386" s="12">
        <v>2.6506599999999998</v>
      </c>
      <c r="N386" s="12">
        <v>3.2066666666666701</v>
      </c>
      <c r="O386" s="12">
        <v>10.5507580973595</v>
      </c>
      <c r="P386" s="12">
        <v>7.6748002784641098</v>
      </c>
      <c r="Q386" s="12">
        <v>0.1</v>
      </c>
      <c r="S386" s="12">
        <v>3.13</v>
      </c>
      <c r="T386" s="12">
        <v>2.9759199999999999</v>
      </c>
      <c r="U386" s="12">
        <v>2.6506600000000402</v>
      </c>
      <c r="V386" s="12">
        <v>3.2066666666666701</v>
      </c>
      <c r="W386" s="12">
        <v>10.5507580973595</v>
      </c>
      <c r="X386" s="12">
        <v>7.6748002784641303</v>
      </c>
      <c r="Y386" s="12">
        <v>0.100000000000001</v>
      </c>
    </row>
    <row r="387" spans="1:25">
      <c r="A387" s="12">
        <f t="shared" si="5"/>
        <v>386</v>
      </c>
      <c r="B387" s="32">
        <v>40787</v>
      </c>
      <c r="C387" s="12">
        <v>3.35</v>
      </c>
      <c r="D387" s="12">
        <v>3.0188899999999999</v>
      </c>
      <c r="E387" s="12">
        <v>2.37357</v>
      </c>
      <c r="F387" s="12">
        <v>3.20333333333333</v>
      </c>
      <c r="G387" s="12">
        <v>10.701021188918499</v>
      </c>
      <c r="H387" s="12">
        <v>7.6257588519504296</v>
      </c>
      <c r="I387" s="12">
        <v>0.08</v>
      </c>
      <c r="K387" s="12">
        <v>3.35</v>
      </c>
      <c r="L387" s="12">
        <v>3.0188899999999999</v>
      </c>
      <c r="M387" s="12">
        <v>2.37357</v>
      </c>
      <c r="N387" s="12">
        <v>3.20333333333333</v>
      </c>
      <c r="O387" s="12">
        <v>10.701021188918499</v>
      </c>
      <c r="P387" s="12">
        <v>7.6257588519504296</v>
      </c>
      <c r="Q387" s="12">
        <v>8.0000000000000196E-2</v>
      </c>
      <c r="S387" s="12">
        <v>3.3499999999999899</v>
      </c>
      <c r="T387" s="12">
        <v>3.0188899999999901</v>
      </c>
      <c r="U387" s="12">
        <v>2.3735700000000399</v>
      </c>
      <c r="V387" s="12">
        <v>3.2033333333333198</v>
      </c>
      <c r="W387" s="12">
        <v>10.701021188918499</v>
      </c>
      <c r="X387" s="12">
        <v>7.6257588519504296</v>
      </c>
      <c r="Y387" s="12">
        <v>7.9999999999999905E-2</v>
      </c>
    </row>
    <row r="388" spans="1:25">
      <c r="A388" s="12">
        <f t="shared" ref="A388:A451" si="6">A387+1</f>
        <v>387</v>
      </c>
      <c r="B388" s="32">
        <v>40817</v>
      </c>
      <c r="C388" s="12">
        <v>3.2</v>
      </c>
      <c r="D388" s="12">
        <v>2.6941299999999999</v>
      </c>
      <c r="E388" s="12">
        <v>3.3586</v>
      </c>
      <c r="F388" s="12">
        <v>3</v>
      </c>
      <c r="G388" s="12">
        <v>10.6121565439005</v>
      </c>
      <c r="H388" s="12">
        <v>7.3846484221125603</v>
      </c>
      <c r="I388" s="12">
        <v>7.0000000000000007E-2</v>
      </c>
      <c r="K388" s="12">
        <v>3.2</v>
      </c>
      <c r="L388" s="12">
        <v>2.6941299999999999</v>
      </c>
      <c r="M388" s="12">
        <v>3.3586</v>
      </c>
      <c r="N388" s="12">
        <v>3</v>
      </c>
      <c r="O388" s="12">
        <v>10.6121565439005</v>
      </c>
      <c r="P388" s="12">
        <v>7.3846484221125603</v>
      </c>
      <c r="Q388" s="12">
        <v>7.0000000000000007E-2</v>
      </c>
      <c r="S388" s="12">
        <v>3.19999999999999</v>
      </c>
      <c r="T388" s="12">
        <v>2.6941299999999999</v>
      </c>
      <c r="U388" s="12">
        <v>3.35860000000004</v>
      </c>
      <c r="V388" s="12">
        <v>3</v>
      </c>
      <c r="W388" s="12">
        <v>10.6121565439005</v>
      </c>
      <c r="X388" s="12">
        <v>7.3846484221125701</v>
      </c>
      <c r="Y388" s="12">
        <v>7.0000000000000007E-2</v>
      </c>
    </row>
    <row r="389" spans="1:25">
      <c r="A389" s="12">
        <f t="shared" si="6"/>
        <v>388</v>
      </c>
      <c r="B389" s="32">
        <v>40848</v>
      </c>
      <c r="C389" s="12">
        <v>3.06</v>
      </c>
      <c r="D389" s="12">
        <v>2.70018</v>
      </c>
      <c r="E389" s="12">
        <v>3.2530800000000002</v>
      </c>
      <c r="F389" s="12">
        <v>2.81</v>
      </c>
      <c r="G389" s="12">
        <v>10.5893985666643</v>
      </c>
      <c r="H389" s="12">
        <v>7.2337944919004702</v>
      </c>
      <c r="I389" s="12">
        <v>0.08</v>
      </c>
      <c r="K389" s="12">
        <v>3.06</v>
      </c>
      <c r="L389" s="12">
        <v>2.70018</v>
      </c>
      <c r="M389" s="12">
        <v>3.2530800000000002</v>
      </c>
      <c r="N389" s="12">
        <v>2.81</v>
      </c>
      <c r="O389" s="12">
        <v>10.5893985666643</v>
      </c>
      <c r="P389" s="12">
        <v>7.2337944919004702</v>
      </c>
      <c r="Q389" s="12">
        <v>8.0000000000000099E-2</v>
      </c>
      <c r="S389" s="12">
        <v>3.0599999999999898</v>
      </c>
      <c r="T389" s="12">
        <v>2.70018</v>
      </c>
      <c r="U389" s="12">
        <v>3.2530800000000499</v>
      </c>
      <c r="V389" s="12">
        <v>2.81</v>
      </c>
      <c r="W389" s="12">
        <v>10.5893985666643</v>
      </c>
      <c r="X389" s="12">
        <v>7.2337944919004897</v>
      </c>
      <c r="Y389" s="12">
        <v>0.08</v>
      </c>
    </row>
    <row r="390" spans="1:25">
      <c r="A390" s="12">
        <f t="shared" si="6"/>
        <v>389</v>
      </c>
      <c r="B390" s="32">
        <v>40878</v>
      </c>
      <c r="C390" s="12">
        <v>3.36</v>
      </c>
      <c r="D390" s="12">
        <v>2.5262799999999999</v>
      </c>
      <c r="E390" s="12">
        <v>2.8489900000000001</v>
      </c>
      <c r="F390" s="12">
        <v>2.72</v>
      </c>
      <c r="G390" s="12">
        <v>10.5912553800684</v>
      </c>
      <c r="H390" s="12">
        <v>7.9430234821839596</v>
      </c>
      <c r="I390" s="12">
        <v>7.0000000000000007E-2</v>
      </c>
      <c r="K390" s="12">
        <v>3.36</v>
      </c>
      <c r="L390" s="12">
        <v>2.5262799999999999</v>
      </c>
      <c r="M390" s="12">
        <v>2.8489900000000001</v>
      </c>
      <c r="N390" s="12">
        <v>2.72</v>
      </c>
      <c r="O390" s="12">
        <v>10.5912553800684</v>
      </c>
      <c r="P390" s="12">
        <v>7.9430234821839596</v>
      </c>
      <c r="Q390" s="12">
        <v>7.0000000000000007E-2</v>
      </c>
      <c r="S390" s="12">
        <v>3.3599999999999901</v>
      </c>
      <c r="T390" s="12">
        <v>2.5262799999999999</v>
      </c>
      <c r="U390" s="12">
        <v>2.8489900000000401</v>
      </c>
      <c r="V390" s="12">
        <v>2.72</v>
      </c>
      <c r="W390" s="12">
        <v>10.5912553800684</v>
      </c>
      <c r="X390" s="12">
        <v>7.94302348218398</v>
      </c>
      <c r="Y390" s="12">
        <v>6.9999999999999396E-2</v>
      </c>
    </row>
    <row r="391" spans="1:25">
      <c r="A391" s="12">
        <f t="shared" si="6"/>
        <v>390</v>
      </c>
      <c r="B391" s="32">
        <v>40909</v>
      </c>
      <c r="C391" s="12">
        <v>3.4</v>
      </c>
      <c r="D391" s="12">
        <v>2.5693199999999998</v>
      </c>
      <c r="E391" s="12">
        <v>3.5762299999999998</v>
      </c>
      <c r="F391" s="12">
        <v>2.5299999999999998</v>
      </c>
      <c r="G391" s="12">
        <v>10.457192379491801</v>
      </c>
      <c r="H391" s="12">
        <v>7.91759597845041</v>
      </c>
      <c r="I391" s="12">
        <v>0.08</v>
      </c>
      <c r="K391" s="12">
        <v>3.4</v>
      </c>
      <c r="L391" s="12">
        <v>2.5693199999999998</v>
      </c>
      <c r="M391" s="12">
        <v>3.5762299999999998</v>
      </c>
      <c r="N391" s="12">
        <v>2.5299999999999998</v>
      </c>
      <c r="O391" s="12">
        <v>10.457192379491801</v>
      </c>
      <c r="P391" s="12">
        <v>7.91759597845041</v>
      </c>
      <c r="Q391" s="12">
        <v>0.08</v>
      </c>
      <c r="S391" s="12">
        <v>3.3999999999999901</v>
      </c>
      <c r="T391" s="12">
        <v>2.5693199999999998</v>
      </c>
      <c r="U391" s="12">
        <v>3.5762300000000402</v>
      </c>
      <c r="V391" s="12">
        <v>2.5299999999999998</v>
      </c>
      <c r="W391" s="12">
        <v>10.457192379491801</v>
      </c>
      <c r="X391" s="12">
        <v>7.9175959784504304</v>
      </c>
      <c r="Y391" s="12">
        <v>7.9999999999999502E-2</v>
      </c>
    </row>
    <row r="392" spans="1:25">
      <c r="A392" s="12">
        <f t="shared" si="6"/>
        <v>391</v>
      </c>
      <c r="B392" s="32">
        <v>40940</v>
      </c>
      <c r="C392" s="12">
        <v>3.16</v>
      </c>
      <c r="D392" s="12">
        <v>2.51274</v>
      </c>
      <c r="E392" s="12">
        <v>4.3235200000000003</v>
      </c>
      <c r="F392" s="12">
        <v>2.5433333333333299</v>
      </c>
      <c r="G392" s="12">
        <v>10.2826659504662</v>
      </c>
      <c r="H392" s="12">
        <v>7.8228972924121098</v>
      </c>
      <c r="I392" s="12">
        <v>0.1</v>
      </c>
      <c r="K392" s="12">
        <v>3.16</v>
      </c>
      <c r="L392" s="12">
        <v>2.51274</v>
      </c>
      <c r="M392" s="12">
        <v>4.3235200000000003</v>
      </c>
      <c r="N392" s="12">
        <v>2.5433333333333299</v>
      </c>
      <c r="O392" s="12">
        <v>10.2826659504662</v>
      </c>
      <c r="P392" s="12">
        <v>7.8228972924121098</v>
      </c>
      <c r="Q392" s="12">
        <v>9.9999999999999797E-2</v>
      </c>
      <c r="S392" s="12">
        <v>3.1599999999999899</v>
      </c>
      <c r="T392" s="12">
        <v>2.51274</v>
      </c>
      <c r="U392" s="12">
        <v>4.3235200000000296</v>
      </c>
      <c r="V392" s="12">
        <v>2.5433333333333299</v>
      </c>
      <c r="W392" s="12">
        <v>10.2826659504662</v>
      </c>
      <c r="X392" s="12">
        <v>7.8228972924121196</v>
      </c>
      <c r="Y392" s="12">
        <v>9.9999999999999603E-2</v>
      </c>
    </row>
    <row r="393" spans="1:25">
      <c r="A393" s="12">
        <f t="shared" si="6"/>
        <v>392</v>
      </c>
      <c r="B393" s="32">
        <v>40969</v>
      </c>
      <c r="C393" s="12">
        <v>3</v>
      </c>
      <c r="D393" s="12">
        <v>2.2965</v>
      </c>
      <c r="E393" s="12">
        <v>2.7930299999999999</v>
      </c>
      <c r="F393" s="12">
        <v>2.4566666666666701</v>
      </c>
      <c r="G393" s="12">
        <v>10.398435963253</v>
      </c>
      <c r="H393" s="12">
        <v>7.5773737274566804</v>
      </c>
      <c r="I393" s="12">
        <v>0.13</v>
      </c>
      <c r="K393" s="12">
        <v>3</v>
      </c>
      <c r="L393" s="12">
        <v>2.2965</v>
      </c>
      <c r="M393" s="12">
        <v>2.7930299999999999</v>
      </c>
      <c r="N393" s="12">
        <v>2.4566666666666701</v>
      </c>
      <c r="O393" s="12">
        <v>10.398435963253</v>
      </c>
      <c r="P393" s="12">
        <v>7.5773737274566804</v>
      </c>
      <c r="Q393" s="12">
        <v>0.13</v>
      </c>
      <c r="S393" s="12">
        <v>2.9999999999999898</v>
      </c>
      <c r="T393" s="12">
        <v>2.2965</v>
      </c>
      <c r="U393" s="12">
        <v>2.7930300000000301</v>
      </c>
      <c r="V393" s="12">
        <v>2.4566666666666701</v>
      </c>
      <c r="W393" s="12">
        <v>10.398435963253</v>
      </c>
      <c r="X393" s="12">
        <v>7.5773737274566901</v>
      </c>
      <c r="Y393" s="12">
        <v>0.12999999999999901</v>
      </c>
    </row>
    <row r="394" spans="1:25">
      <c r="A394" s="12">
        <f t="shared" si="6"/>
        <v>393</v>
      </c>
      <c r="B394" s="32">
        <v>41000</v>
      </c>
      <c r="C394" s="12">
        <v>3.24</v>
      </c>
      <c r="D394" s="12">
        <v>1.9998400000000001</v>
      </c>
      <c r="E394" s="12">
        <v>3.9370699999999998</v>
      </c>
      <c r="F394" s="12">
        <v>2.4700000000000002</v>
      </c>
      <c r="G394" s="12">
        <v>10.340099328126501</v>
      </c>
      <c r="H394" s="12">
        <v>7.4324931519538104</v>
      </c>
      <c r="I394" s="12">
        <v>0.14000000000000001</v>
      </c>
      <c r="K394" s="12">
        <v>3.24</v>
      </c>
      <c r="L394" s="12">
        <v>1.9998400000000001</v>
      </c>
      <c r="M394" s="12">
        <v>3.9370699999999998</v>
      </c>
      <c r="N394" s="12">
        <v>2.4700000000000002</v>
      </c>
      <c r="O394" s="12">
        <v>10.340099328126501</v>
      </c>
      <c r="P394" s="12">
        <v>7.4324931519538104</v>
      </c>
      <c r="Q394" s="12">
        <v>0.14000000000000001</v>
      </c>
      <c r="S394" s="12">
        <v>3.24</v>
      </c>
      <c r="T394" s="12">
        <v>1.9998400000000001</v>
      </c>
      <c r="U394" s="12">
        <v>3.93707000000003</v>
      </c>
      <c r="V394" s="12">
        <v>2.4700000000000002</v>
      </c>
      <c r="W394" s="12">
        <v>10.340099328126501</v>
      </c>
      <c r="X394" s="12">
        <v>7.4324931519538202</v>
      </c>
      <c r="Y394" s="12">
        <v>0.13999999999999899</v>
      </c>
    </row>
    <row r="395" spans="1:25">
      <c r="A395" s="12">
        <f t="shared" si="6"/>
        <v>394</v>
      </c>
      <c r="B395" s="32">
        <v>41030</v>
      </c>
      <c r="C395" s="12">
        <v>3.48</v>
      </c>
      <c r="D395" s="12">
        <v>1.5762799999999999</v>
      </c>
      <c r="E395" s="12">
        <v>3.9039899999999998</v>
      </c>
      <c r="F395" s="12">
        <v>2.4933333333333301</v>
      </c>
      <c r="G395" s="12">
        <v>10.249895771662199</v>
      </c>
      <c r="H395" s="12">
        <v>7.3376861106615401</v>
      </c>
      <c r="I395" s="12">
        <v>0.16</v>
      </c>
      <c r="K395" s="12">
        <v>3.48</v>
      </c>
      <c r="L395" s="12">
        <v>1.5762799999999999</v>
      </c>
      <c r="M395" s="12">
        <v>3.9039899999999998</v>
      </c>
      <c r="N395" s="12">
        <v>2.4933333333333301</v>
      </c>
      <c r="O395" s="12">
        <v>10.249895771662199</v>
      </c>
      <c r="P395" s="12">
        <v>7.3376861106615401</v>
      </c>
      <c r="Q395" s="12">
        <v>0.16</v>
      </c>
      <c r="S395" s="12">
        <v>3.48</v>
      </c>
      <c r="T395" s="12">
        <v>1.5762800000000099</v>
      </c>
      <c r="U395" s="12">
        <v>3.90399000000003</v>
      </c>
      <c r="V395" s="12">
        <v>2.4933333333333301</v>
      </c>
      <c r="W395" s="12">
        <v>10.249895771662199</v>
      </c>
      <c r="X395" s="12">
        <v>7.3376861106615499</v>
      </c>
      <c r="Y395" s="12">
        <v>0.16</v>
      </c>
    </row>
    <row r="396" spans="1:25">
      <c r="A396" s="12">
        <f t="shared" si="6"/>
        <v>395</v>
      </c>
      <c r="B396" s="32">
        <v>41061</v>
      </c>
      <c r="C396" s="12">
        <v>3.35</v>
      </c>
      <c r="D396" s="12">
        <v>1.5460499999999999</v>
      </c>
      <c r="E396" s="12">
        <v>3.5810499999999998</v>
      </c>
      <c r="F396" s="12">
        <v>2.5166666666666702</v>
      </c>
      <c r="G396" s="12">
        <v>10.3096146616775</v>
      </c>
      <c r="H396" s="12">
        <v>7.4050776244515397</v>
      </c>
      <c r="I396" s="12">
        <v>0.16</v>
      </c>
      <c r="K396" s="12">
        <v>3.35</v>
      </c>
      <c r="L396" s="12">
        <v>1.5460499999999999</v>
      </c>
      <c r="M396" s="12">
        <v>3.5810499999999998</v>
      </c>
      <c r="N396" s="12">
        <v>2.5166666666666702</v>
      </c>
      <c r="O396" s="12">
        <v>10.3096146616775</v>
      </c>
      <c r="P396" s="12">
        <v>7.4050776244515397</v>
      </c>
      <c r="Q396" s="12">
        <v>0.16</v>
      </c>
      <c r="S396" s="12">
        <v>3.35</v>
      </c>
      <c r="T396" s="12">
        <v>1.5460500000000099</v>
      </c>
      <c r="U396" s="12">
        <v>3.5810500000000198</v>
      </c>
      <c r="V396" s="12">
        <v>2.5166666666666702</v>
      </c>
      <c r="W396" s="12">
        <v>10.3096146616775</v>
      </c>
      <c r="X396" s="12">
        <v>7.4050776244515504</v>
      </c>
      <c r="Y396" s="12">
        <v>0.16</v>
      </c>
    </row>
    <row r="397" spans="1:25">
      <c r="A397" s="12">
        <f t="shared" si="6"/>
        <v>396</v>
      </c>
      <c r="B397" s="32">
        <v>41091</v>
      </c>
      <c r="C397" s="12">
        <v>3.36</v>
      </c>
      <c r="D397" s="12">
        <v>1.4102300000000001</v>
      </c>
      <c r="E397" s="12">
        <v>3.3092299999999999</v>
      </c>
      <c r="F397" s="12">
        <v>2.54</v>
      </c>
      <c r="G397" s="12">
        <v>10.155237486120299</v>
      </c>
      <c r="H397" s="12">
        <v>7.3504747686231102</v>
      </c>
      <c r="I397" s="12">
        <v>0.16</v>
      </c>
      <c r="K397" s="12">
        <v>3.36</v>
      </c>
      <c r="L397" s="12">
        <v>1.4102300000000001</v>
      </c>
      <c r="M397" s="12">
        <v>3.3092299999999999</v>
      </c>
      <c r="N397" s="12">
        <v>2.54</v>
      </c>
      <c r="O397" s="12">
        <v>10.155237486120299</v>
      </c>
      <c r="P397" s="12">
        <v>7.3504747686231102</v>
      </c>
      <c r="Q397" s="12">
        <v>0.16</v>
      </c>
      <c r="S397" s="12">
        <v>3.36</v>
      </c>
      <c r="T397" s="12">
        <v>1.4102300000000101</v>
      </c>
      <c r="U397" s="12">
        <v>3.3092300000000199</v>
      </c>
      <c r="V397" s="12">
        <v>2.54</v>
      </c>
      <c r="W397" s="12">
        <v>10.155237486120299</v>
      </c>
      <c r="X397" s="12">
        <v>7.35047476862312</v>
      </c>
      <c r="Y397" s="12">
        <v>0.16</v>
      </c>
    </row>
    <row r="398" spans="1:25">
      <c r="A398" s="12">
        <f t="shared" si="6"/>
        <v>397</v>
      </c>
      <c r="B398" s="32">
        <v>41122</v>
      </c>
      <c r="C398" s="12">
        <v>3.34</v>
      </c>
      <c r="D398" s="12">
        <v>1.5124200000000001</v>
      </c>
      <c r="E398" s="12">
        <v>2.2929599999999999</v>
      </c>
      <c r="F398" s="12">
        <v>2.46</v>
      </c>
      <c r="G398" s="12">
        <v>10.1151474478251</v>
      </c>
      <c r="H398" s="12">
        <v>7.2398127922896096</v>
      </c>
      <c r="I398" s="12">
        <v>0.13</v>
      </c>
      <c r="K398" s="12">
        <v>3.34</v>
      </c>
      <c r="L398" s="12">
        <v>1.5124200000000001</v>
      </c>
      <c r="M398" s="12">
        <v>2.2929599999999999</v>
      </c>
      <c r="N398" s="12">
        <v>2.46</v>
      </c>
      <c r="O398" s="12">
        <v>10.1151474478251</v>
      </c>
      <c r="P398" s="12">
        <v>7.2398127922896096</v>
      </c>
      <c r="Q398" s="12">
        <v>0.13</v>
      </c>
      <c r="S398" s="12">
        <v>3.34</v>
      </c>
      <c r="T398" s="12">
        <v>1.5124200000000001</v>
      </c>
      <c r="U398" s="12">
        <v>2.2929600000000199</v>
      </c>
      <c r="V398" s="12">
        <v>2.46</v>
      </c>
      <c r="W398" s="12">
        <v>10.1151474478251</v>
      </c>
      <c r="X398" s="12">
        <v>7.2398127922896203</v>
      </c>
      <c r="Y398" s="12">
        <v>0.13</v>
      </c>
    </row>
    <row r="399" spans="1:25">
      <c r="A399" s="12">
        <f t="shared" si="6"/>
        <v>398</v>
      </c>
      <c r="B399" s="32">
        <v>41153</v>
      </c>
      <c r="C399" s="12">
        <v>3.19</v>
      </c>
      <c r="D399" s="12">
        <v>1.6774199999999999</v>
      </c>
      <c r="E399" s="12">
        <v>2.3369800000000001</v>
      </c>
      <c r="F399" s="12">
        <v>2.1800000000000002</v>
      </c>
      <c r="G399" s="12">
        <v>10.1116155338313</v>
      </c>
      <c r="H399" s="12">
        <v>7.0914537187494604</v>
      </c>
      <c r="I399" s="12">
        <v>0.14000000000000001</v>
      </c>
      <c r="K399" s="12">
        <v>3.19</v>
      </c>
      <c r="L399" s="12">
        <v>1.6774199999999999</v>
      </c>
      <c r="M399" s="12">
        <v>2.3369800000000001</v>
      </c>
      <c r="N399" s="12">
        <v>2.1800000000000002</v>
      </c>
      <c r="O399" s="12">
        <v>10.1116155338313</v>
      </c>
      <c r="P399" s="12">
        <v>7.0914537187494604</v>
      </c>
      <c r="Q399" s="12">
        <v>0.14000000000000001</v>
      </c>
      <c r="S399" s="12">
        <v>3.19</v>
      </c>
      <c r="T399" s="12">
        <v>1.6774199999999999</v>
      </c>
      <c r="U399" s="12">
        <v>2.33698000000002</v>
      </c>
      <c r="V399" s="12">
        <v>2.1800000000000002</v>
      </c>
      <c r="W399" s="12">
        <v>10.1116155338313</v>
      </c>
      <c r="X399" s="12">
        <v>7.0914537187494604</v>
      </c>
      <c r="Y399" s="12">
        <v>0.14000000000000001</v>
      </c>
    </row>
    <row r="400" spans="1:25">
      <c r="A400" s="12">
        <f t="shared" si="6"/>
        <v>399</v>
      </c>
      <c r="B400" s="32">
        <v>41183</v>
      </c>
      <c r="C400" s="12">
        <v>2.86</v>
      </c>
      <c r="D400" s="12">
        <v>1.9772099999999999</v>
      </c>
      <c r="E400" s="12">
        <v>1.85781</v>
      </c>
      <c r="F400" s="12">
        <v>2.2000000000000002</v>
      </c>
      <c r="G400" s="12">
        <v>10.111798102760799</v>
      </c>
      <c r="H400" s="12">
        <v>7.2384732466635997</v>
      </c>
      <c r="I400" s="12">
        <v>0.16</v>
      </c>
      <c r="K400" s="12">
        <v>2.86</v>
      </c>
      <c r="L400" s="12">
        <v>1.9772099999999999</v>
      </c>
      <c r="M400" s="12">
        <v>1.85781</v>
      </c>
      <c r="N400" s="12">
        <v>2.2000000000000002</v>
      </c>
      <c r="O400" s="12">
        <v>10.111798102760799</v>
      </c>
      <c r="P400" s="12">
        <v>7.2384732466635997</v>
      </c>
      <c r="Q400" s="12">
        <v>0.16</v>
      </c>
      <c r="S400" s="12">
        <v>2.86</v>
      </c>
      <c r="T400" s="12">
        <v>1.9772099999999999</v>
      </c>
      <c r="U400" s="12">
        <v>1.8578100000000199</v>
      </c>
      <c r="V400" s="12">
        <v>2.2000000000000002</v>
      </c>
      <c r="W400" s="12">
        <v>10.111798102760799</v>
      </c>
      <c r="X400" s="12">
        <v>7.2384732466636104</v>
      </c>
      <c r="Y400" s="12">
        <v>0.16</v>
      </c>
    </row>
    <row r="401" spans="1:25">
      <c r="A401" s="12">
        <f t="shared" si="6"/>
        <v>400</v>
      </c>
      <c r="B401" s="32">
        <v>41214</v>
      </c>
      <c r="C401" s="12">
        <v>2.89</v>
      </c>
      <c r="D401" s="12">
        <v>1.69922</v>
      </c>
      <c r="E401" s="12">
        <v>2.42028</v>
      </c>
      <c r="F401" s="12">
        <v>2.1466666666666701</v>
      </c>
      <c r="G401" s="12">
        <v>10.0738475887783</v>
      </c>
      <c r="H401" s="12">
        <v>7.37021971682434</v>
      </c>
      <c r="I401" s="12">
        <v>0.16</v>
      </c>
      <c r="K401" s="12">
        <v>2.89</v>
      </c>
      <c r="L401" s="12">
        <v>1.69922</v>
      </c>
      <c r="M401" s="12">
        <v>2.42028</v>
      </c>
      <c r="N401" s="12">
        <v>2.1466666666666701</v>
      </c>
      <c r="O401" s="12">
        <v>10.0738475887783</v>
      </c>
      <c r="P401" s="12">
        <v>7.37021971682434</v>
      </c>
      <c r="Q401" s="12">
        <v>0.16</v>
      </c>
      <c r="S401" s="12">
        <v>2.89</v>
      </c>
      <c r="T401" s="12">
        <v>1.69922</v>
      </c>
      <c r="U401" s="12">
        <v>2.42028000000002</v>
      </c>
      <c r="V401" s="12">
        <v>2.1466666666666701</v>
      </c>
      <c r="W401" s="12">
        <v>10.0738475887783</v>
      </c>
      <c r="X401" s="12">
        <v>7.3702197168243497</v>
      </c>
      <c r="Y401" s="12">
        <v>0.16</v>
      </c>
    </row>
    <row r="402" spans="1:25">
      <c r="A402" s="12">
        <f t="shared" si="6"/>
        <v>401</v>
      </c>
      <c r="B402" s="32">
        <v>41244</v>
      </c>
      <c r="C402" s="12">
        <v>2.85</v>
      </c>
      <c r="D402" s="12">
        <v>1.6255200000000001</v>
      </c>
      <c r="E402" s="12">
        <v>2.1836600000000002</v>
      </c>
      <c r="F402" s="12">
        <v>2.3933333333333402</v>
      </c>
      <c r="G402" s="12">
        <v>10.0667582235615</v>
      </c>
      <c r="H402" s="12">
        <v>7.5966833119048802</v>
      </c>
      <c r="I402" s="12">
        <v>0.16</v>
      </c>
      <c r="K402" s="12">
        <v>2.85</v>
      </c>
      <c r="L402" s="12">
        <v>1.6255200000000001</v>
      </c>
      <c r="M402" s="12">
        <v>2.1836600000000002</v>
      </c>
      <c r="N402" s="12">
        <v>2.3933333333333402</v>
      </c>
      <c r="O402" s="12">
        <v>10.0667582235615</v>
      </c>
      <c r="P402" s="12">
        <v>7.5966833119048802</v>
      </c>
      <c r="Q402" s="12">
        <v>0.16</v>
      </c>
      <c r="S402" s="12">
        <v>2.85</v>
      </c>
      <c r="T402" s="12">
        <v>1.6255200000000001</v>
      </c>
      <c r="U402" s="12">
        <v>2.1836600000000201</v>
      </c>
      <c r="V402" s="12">
        <v>2.3933333333333402</v>
      </c>
      <c r="W402" s="12">
        <v>10.0667582235615</v>
      </c>
      <c r="X402" s="12">
        <v>7.5966833119048802</v>
      </c>
      <c r="Y402" s="12">
        <v>0.16</v>
      </c>
    </row>
    <row r="403" spans="1:25">
      <c r="A403" s="12">
        <f t="shared" si="6"/>
        <v>402</v>
      </c>
      <c r="B403" s="32">
        <v>41275</v>
      </c>
      <c r="C403" s="12">
        <v>2.71</v>
      </c>
      <c r="D403" s="12">
        <v>1.4739800000000001</v>
      </c>
      <c r="E403" s="12">
        <v>1.5203199999999999</v>
      </c>
      <c r="F403" s="12">
        <v>2.54</v>
      </c>
      <c r="G403" s="12">
        <v>10.2949494536666</v>
      </c>
      <c r="H403" s="12">
        <v>7.8181529095541098</v>
      </c>
      <c r="I403" s="12">
        <v>0.14000000000000001</v>
      </c>
      <c r="K403" s="12">
        <v>2.71</v>
      </c>
      <c r="L403" s="12">
        <v>1.4739800000000001</v>
      </c>
      <c r="M403" s="12">
        <v>1.5203199999999999</v>
      </c>
      <c r="N403" s="12">
        <v>2.54</v>
      </c>
      <c r="O403" s="12">
        <v>10.2949494536666</v>
      </c>
      <c r="P403" s="12">
        <v>7.8181529095541098</v>
      </c>
      <c r="Q403" s="12">
        <v>0.14000000000000001</v>
      </c>
      <c r="S403" s="12">
        <v>2.71</v>
      </c>
      <c r="T403" s="12">
        <v>1.4739800000000001</v>
      </c>
      <c r="U403" s="12">
        <v>1.5203200000000201</v>
      </c>
      <c r="V403" s="12">
        <v>2.54</v>
      </c>
      <c r="W403" s="12">
        <v>10.2949494536666</v>
      </c>
      <c r="X403" s="12">
        <v>7.8181529095541196</v>
      </c>
      <c r="Y403" s="12">
        <v>0.14000000000000001</v>
      </c>
    </row>
    <row r="404" spans="1:25">
      <c r="A404" s="12">
        <f t="shared" si="6"/>
        <v>403</v>
      </c>
      <c r="B404" s="32">
        <v>41306</v>
      </c>
      <c r="C404" s="12">
        <v>2.96</v>
      </c>
      <c r="D404" s="12">
        <v>1.61836</v>
      </c>
      <c r="E404" s="12">
        <v>1.7885599999999999</v>
      </c>
      <c r="F404" s="12">
        <v>2.29</v>
      </c>
      <c r="G404" s="12">
        <v>10.5901602966937</v>
      </c>
      <c r="H404" s="12">
        <v>8.1175319392656604</v>
      </c>
      <c r="I404" s="12">
        <v>0.15</v>
      </c>
      <c r="K404" s="12">
        <v>2.96</v>
      </c>
      <c r="L404" s="12">
        <v>1.61836</v>
      </c>
      <c r="M404" s="12">
        <v>1.7885599999999999</v>
      </c>
      <c r="N404" s="12">
        <v>2.29</v>
      </c>
      <c r="O404" s="12">
        <v>10.5901602966937</v>
      </c>
      <c r="P404" s="12">
        <v>8.1175319392656604</v>
      </c>
      <c r="Q404" s="12">
        <v>0.15</v>
      </c>
      <c r="S404" s="12">
        <v>2.96</v>
      </c>
      <c r="T404" s="12">
        <v>1.61836</v>
      </c>
      <c r="U404" s="12">
        <v>1.7885600000000199</v>
      </c>
      <c r="V404" s="12">
        <v>2.29</v>
      </c>
      <c r="W404" s="12">
        <v>10.5901602966937</v>
      </c>
      <c r="X404" s="12">
        <v>8.1175319392656604</v>
      </c>
      <c r="Y404" s="12">
        <v>0.149999999999999</v>
      </c>
    </row>
    <row r="405" spans="1:25">
      <c r="A405" s="12">
        <f t="shared" si="6"/>
        <v>404</v>
      </c>
      <c r="B405" s="32">
        <v>41334</v>
      </c>
      <c r="C405" s="12">
        <v>2.98</v>
      </c>
      <c r="D405" s="12">
        <v>1.29142</v>
      </c>
      <c r="E405" s="12">
        <v>2.68174</v>
      </c>
      <c r="F405" s="12">
        <v>2.14</v>
      </c>
      <c r="G405" s="12">
        <v>10.824570517862901</v>
      </c>
      <c r="H405" s="12">
        <v>8.4921404731653691</v>
      </c>
      <c r="I405" s="12">
        <v>0.14000000000000001</v>
      </c>
      <c r="K405" s="12">
        <v>2.98</v>
      </c>
      <c r="L405" s="12">
        <v>1.29142</v>
      </c>
      <c r="M405" s="12">
        <v>2.68174</v>
      </c>
      <c r="N405" s="12">
        <v>2.14</v>
      </c>
      <c r="O405" s="12">
        <v>10.824570517862901</v>
      </c>
      <c r="P405" s="12">
        <v>8.4921404731653691</v>
      </c>
      <c r="Q405" s="12">
        <v>0.14000000000000001</v>
      </c>
      <c r="S405" s="12">
        <v>2.98</v>
      </c>
      <c r="T405" s="12">
        <v>1.29142000000001</v>
      </c>
      <c r="U405" s="12">
        <v>2.68174000000002</v>
      </c>
      <c r="V405" s="12">
        <v>2.14</v>
      </c>
      <c r="W405" s="12">
        <v>10.824570517862901</v>
      </c>
      <c r="X405" s="12">
        <v>8.4921404731653691</v>
      </c>
      <c r="Y405" s="12">
        <v>0.13999999999999899</v>
      </c>
    </row>
    <row r="406" spans="1:25">
      <c r="A406" s="12">
        <f t="shared" si="6"/>
        <v>405</v>
      </c>
      <c r="B406" s="32">
        <v>41365</v>
      </c>
      <c r="C406" s="12">
        <v>2.89</v>
      </c>
      <c r="D406" s="12">
        <v>1.07945</v>
      </c>
      <c r="E406" s="12">
        <v>1.7791699999999999</v>
      </c>
      <c r="F406" s="12">
        <v>2.29</v>
      </c>
      <c r="G406" s="12">
        <v>11.066551217897199</v>
      </c>
      <c r="H406" s="12">
        <v>8.9342434184540593</v>
      </c>
      <c r="I406" s="12">
        <v>0.15</v>
      </c>
      <c r="K406" s="12">
        <v>2.89</v>
      </c>
      <c r="L406" s="12">
        <v>1.07945</v>
      </c>
      <c r="M406" s="12">
        <v>1.7791699999999999</v>
      </c>
      <c r="N406" s="12">
        <v>2.29</v>
      </c>
      <c r="O406" s="12">
        <v>11.066551217897199</v>
      </c>
      <c r="P406" s="12">
        <v>8.9342434184540593</v>
      </c>
      <c r="Q406" s="12">
        <v>0.15</v>
      </c>
      <c r="S406" s="12">
        <v>2.89</v>
      </c>
      <c r="T406" s="12">
        <v>1.07945000000001</v>
      </c>
      <c r="U406" s="12">
        <v>1.7791700000000199</v>
      </c>
      <c r="V406" s="12">
        <v>2.29</v>
      </c>
      <c r="W406" s="12">
        <v>11.066551217897199</v>
      </c>
      <c r="X406" s="12">
        <v>8.9342434184540593</v>
      </c>
      <c r="Y406" s="12">
        <v>0.149999999999999</v>
      </c>
    </row>
    <row r="407" spans="1:25">
      <c r="A407" s="12">
        <f t="shared" si="6"/>
        <v>406</v>
      </c>
      <c r="B407" s="32">
        <v>41395</v>
      </c>
      <c r="C407" s="12">
        <v>2.57</v>
      </c>
      <c r="D407" s="12">
        <v>1.2591000000000001</v>
      </c>
      <c r="E407" s="12">
        <v>1.65452</v>
      </c>
      <c r="F407" s="12">
        <v>2.2266666666666701</v>
      </c>
      <c r="G407" s="12">
        <v>11.3575266895279</v>
      </c>
      <c r="H407" s="12">
        <v>9.05419474179876</v>
      </c>
      <c r="I407" s="12">
        <v>0.11</v>
      </c>
      <c r="K407" s="12">
        <v>2.57</v>
      </c>
      <c r="L407" s="12">
        <v>1.2591000000000001</v>
      </c>
      <c r="M407" s="12">
        <v>1.65452</v>
      </c>
      <c r="N407" s="12">
        <v>2.2266666666666701</v>
      </c>
      <c r="O407" s="12">
        <v>11.3575266895279</v>
      </c>
      <c r="P407" s="12">
        <v>9.05419474179876</v>
      </c>
      <c r="Q407" s="12">
        <v>0.11</v>
      </c>
      <c r="S407" s="12">
        <v>2.57</v>
      </c>
      <c r="T407" s="12">
        <v>1.2591000000000101</v>
      </c>
      <c r="U407" s="12">
        <v>1.65452000000002</v>
      </c>
      <c r="V407" s="12">
        <v>2.2266666666666701</v>
      </c>
      <c r="W407" s="12">
        <v>11.3575266895279</v>
      </c>
      <c r="X407" s="12">
        <v>9.0541947417987494</v>
      </c>
      <c r="Y407" s="12">
        <v>0.11</v>
      </c>
    </row>
    <row r="408" spans="1:25">
      <c r="A408" s="12">
        <f t="shared" si="6"/>
        <v>407</v>
      </c>
      <c r="B408" s="32">
        <v>41426</v>
      </c>
      <c r="C408" s="12">
        <v>2.67</v>
      </c>
      <c r="D408" s="12">
        <v>1.5285200000000001</v>
      </c>
      <c r="E408" s="12">
        <v>1.8998900000000001</v>
      </c>
      <c r="F408" s="12">
        <v>2.2633333333333301</v>
      </c>
      <c r="G408" s="12">
        <v>11.521903626904001</v>
      </c>
      <c r="H408" s="12">
        <v>9.2624725313572007</v>
      </c>
      <c r="I408" s="12">
        <v>0.09</v>
      </c>
      <c r="K408" s="12">
        <v>2.67</v>
      </c>
      <c r="L408" s="12">
        <v>1.5285200000000001</v>
      </c>
      <c r="M408" s="12">
        <v>1.8998900000000001</v>
      </c>
      <c r="N408" s="12">
        <v>2.2633333333333301</v>
      </c>
      <c r="O408" s="12">
        <v>11.521903626904001</v>
      </c>
      <c r="P408" s="12">
        <v>9.2624725313572007</v>
      </c>
      <c r="Q408" s="12">
        <v>0.09</v>
      </c>
      <c r="S408" s="12">
        <v>2.67</v>
      </c>
      <c r="T408" s="12">
        <v>1.5285200000000101</v>
      </c>
      <c r="U408" s="12">
        <v>1.8998900000000201</v>
      </c>
      <c r="V408" s="12">
        <v>2.2633333333333301</v>
      </c>
      <c r="W408" s="12">
        <v>11.521903626904001</v>
      </c>
      <c r="X408" s="12">
        <v>9.2624725313571901</v>
      </c>
      <c r="Y408" s="12">
        <v>9.0000000000000205E-2</v>
      </c>
    </row>
    <row r="409" spans="1:25">
      <c r="A409" s="12">
        <f t="shared" si="6"/>
        <v>408</v>
      </c>
      <c r="B409" s="32">
        <v>41456</v>
      </c>
      <c r="C409" s="12">
        <v>2.72</v>
      </c>
      <c r="D409" s="12">
        <v>1.6182099999999999</v>
      </c>
      <c r="E409" s="12">
        <v>1.12805</v>
      </c>
      <c r="F409" s="12">
        <v>2.1</v>
      </c>
      <c r="G409" s="12">
        <v>11.8111531201041</v>
      </c>
      <c r="H409" s="12">
        <v>9.4695633427254293</v>
      </c>
      <c r="I409" s="12">
        <v>0.09</v>
      </c>
      <c r="K409" s="12">
        <v>2.72</v>
      </c>
      <c r="L409" s="12">
        <v>1.6182099999999999</v>
      </c>
      <c r="M409" s="12">
        <v>1.12805</v>
      </c>
      <c r="N409" s="12">
        <v>2.1</v>
      </c>
      <c r="O409" s="12">
        <v>11.8111531201041</v>
      </c>
      <c r="P409" s="12">
        <v>9.4695633427254293</v>
      </c>
      <c r="Q409" s="12">
        <v>9.0000000000000094E-2</v>
      </c>
      <c r="S409" s="12">
        <v>2.72</v>
      </c>
      <c r="T409" s="12">
        <v>1.6182100000000099</v>
      </c>
      <c r="U409" s="12">
        <v>1.12805000000002</v>
      </c>
      <c r="V409" s="12">
        <v>2.1</v>
      </c>
      <c r="W409" s="12">
        <v>11.8111531201041</v>
      </c>
      <c r="X409" s="12">
        <v>9.4695633427254293</v>
      </c>
      <c r="Y409" s="12">
        <v>8.9999999999999705E-2</v>
      </c>
    </row>
    <row r="410" spans="1:25">
      <c r="A410" s="12">
        <f t="shared" si="6"/>
        <v>409</v>
      </c>
      <c r="B410" s="32">
        <v>41487</v>
      </c>
      <c r="C410" s="12">
        <v>2.64</v>
      </c>
      <c r="D410" s="12">
        <v>1.4339200000000001</v>
      </c>
      <c r="E410" s="12">
        <v>2.2743899999999999</v>
      </c>
      <c r="F410" s="12">
        <v>2.0366666666666702</v>
      </c>
      <c r="G410" s="12">
        <v>11.9929984236989</v>
      </c>
      <c r="H410" s="12">
        <v>9.6060028973263893</v>
      </c>
      <c r="I410" s="12">
        <v>0.08</v>
      </c>
      <c r="K410" s="12">
        <v>2.64</v>
      </c>
      <c r="L410" s="12">
        <v>1.4339200000000001</v>
      </c>
      <c r="M410" s="12">
        <v>2.2743899999999999</v>
      </c>
      <c r="N410" s="12">
        <v>2.0366666666666702</v>
      </c>
      <c r="O410" s="12">
        <v>11.9929984236989</v>
      </c>
      <c r="P410" s="12">
        <v>9.6060028973263893</v>
      </c>
      <c r="Q410" s="12">
        <v>0.08</v>
      </c>
      <c r="S410" s="12">
        <v>2.64</v>
      </c>
      <c r="T410" s="12">
        <v>1.4339200000000101</v>
      </c>
      <c r="U410" s="12">
        <v>2.2743900000000101</v>
      </c>
      <c r="V410" s="12">
        <v>2.0366666666666702</v>
      </c>
      <c r="W410" s="12">
        <v>11.9929984236989</v>
      </c>
      <c r="X410" s="12">
        <v>9.6060028973263893</v>
      </c>
      <c r="Y410" s="12">
        <v>7.9999999999999294E-2</v>
      </c>
    </row>
    <row r="411" spans="1:25">
      <c r="A411" s="12">
        <f t="shared" si="6"/>
        <v>410</v>
      </c>
      <c r="B411" s="32">
        <v>41518</v>
      </c>
      <c r="C411" s="12">
        <v>2.83</v>
      </c>
      <c r="D411" s="12">
        <v>1.16658</v>
      </c>
      <c r="E411" s="12">
        <v>2.7859400000000001</v>
      </c>
      <c r="F411" s="12">
        <v>2.0733333333333301</v>
      </c>
      <c r="G411" s="12">
        <v>12.209307767431399</v>
      </c>
      <c r="H411" s="12">
        <v>9.9001425397108704</v>
      </c>
      <c r="I411" s="12">
        <v>0.08</v>
      </c>
      <c r="K411" s="12">
        <v>2.83</v>
      </c>
      <c r="L411" s="12">
        <v>1.16658</v>
      </c>
      <c r="M411" s="12">
        <v>2.7859400000000001</v>
      </c>
      <c r="N411" s="12">
        <v>2.0733333333333301</v>
      </c>
      <c r="O411" s="12">
        <v>12.209307767431399</v>
      </c>
      <c r="P411" s="12">
        <v>9.9001425397108704</v>
      </c>
      <c r="Q411" s="12">
        <v>8.0000000000000099E-2</v>
      </c>
      <c r="S411" s="12">
        <v>2.83</v>
      </c>
      <c r="T411" s="12">
        <v>1.1665800000000099</v>
      </c>
      <c r="U411" s="12">
        <v>2.7859400000000099</v>
      </c>
      <c r="V411" s="12">
        <v>2.0733333333333301</v>
      </c>
      <c r="W411" s="12">
        <v>12.209307767431399</v>
      </c>
      <c r="X411" s="12">
        <v>9.9001425397108704</v>
      </c>
      <c r="Y411" s="12">
        <v>7.9999999999999905E-2</v>
      </c>
    </row>
    <row r="412" spans="1:25">
      <c r="A412" s="12">
        <f t="shared" si="6"/>
        <v>411</v>
      </c>
      <c r="B412" s="32">
        <v>41548</v>
      </c>
      <c r="C412" s="12">
        <v>2.74</v>
      </c>
      <c r="D412" s="12">
        <v>1.0379700000000001</v>
      </c>
      <c r="E412" s="12">
        <v>2.42171</v>
      </c>
      <c r="F412" s="12">
        <v>2.11</v>
      </c>
      <c r="G412" s="12">
        <v>12.459071724623801</v>
      </c>
      <c r="H412" s="12">
        <v>10.152259372121501</v>
      </c>
      <c r="I412" s="12">
        <v>0.09</v>
      </c>
      <c r="K412" s="12">
        <v>2.74</v>
      </c>
      <c r="L412" s="12">
        <v>1.0379700000000001</v>
      </c>
      <c r="M412" s="12">
        <v>2.42171</v>
      </c>
      <c r="N412" s="12">
        <v>2.11</v>
      </c>
      <c r="O412" s="12">
        <v>12.459071724623801</v>
      </c>
      <c r="P412" s="12">
        <v>10.152259372121501</v>
      </c>
      <c r="Q412" s="12">
        <v>9.0000000000000094E-2</v>
      </c>
      <c r="S412" s="12">
        <v>2.74</v>
      </c>
      <c r="T412" s="12">
        <v>1.0379700000000101</v>
      </c>
      <c r="U412" s="12">
        <v>2.4217100000000098</v>
      </c>
      <c r="V412" s="12">
        <v>2.11</v>
      </c>
      <c r="W412" s="12">
        <v>12.459071724623801</v>
      </c>
      <c r="X412" s="12">
        <v>10.152259372121501</v>
      </c>
      <c r="Y412" s="12">
        <v>9.0000000000000496E-2</v>
      </c>
    </row>
    <row r="413" spans="1:25">
      <c r="A413" s="12">
        <f t="shared" si="6"/>
        <v>412</v>
      </c>
      <c r="B413" s="32">
        <v>41579</v>
      </c>
      <c r="C413" s="12">
        <v>2.63</v>
      </c>
      <c r="D413" s="12">
        <v>1.2643</v>
      </c>
      <c r="E413" s="12">
        <v>2.2388400000000002</v>
      </c>
      <c r="F413" s="12">
        <v>1.84666666666667</v>
      </c>
      <c r="G413" s="12">
        <v>12.6359658280848</v>
      </c>
      <c r="H413" s="12">
        <v>10.291433771159401</v>
      </c>
      <c r="I413" s="12">
        <v>0.08</v>
      </c>
      <c r="K413" s="12">
        <v>2.63</v>
      </c>
      <c r="L413" s="12">
        <v>1.2643</v>
      </c>
      <c r="M413" s="12">
        <v>2.2388400000000002</v>
      </c>
      <c r="N413" s="12">
        <v>1.84666666666667</v>
      </c>
      <c r="O413" s="12">
        <v>12.6359658280848</v>
      </c>
      <c r="P413" s="12">
        <v>10.291433771159401</v>
      </c>
      <c r="Q413" s="12">
        <v>8.0000000000000099E-2</v>
      </c>
      <c r="S413" s="12">
        <v>2.63</v>
      </c>
      <c r="T413" s="12">
        <v>1.2643</v>
      </c>
      <c r="U413" s="12">
        <v>2.2388400000000099</v>
      </c>
      <c r="V413" s="12">
        <v>1.84666666666667</v>
      </c>
      <c r="W413" s="12">
        <v>12.6359658280848</v>
      </c>
      <c r="X413" s="12">
        <v>10.291433771159401</v>
      </c>
      <c r="Y413" s="12">
        <v>8.0000000000000293E-2</v>
      </c>
    </row>
    <row r="414" spans="1:25">
      <c r="A414" s="12">
        <f t="shared" si="6"/>
        <v>413</v>
      </c>
      <c r="B414" s="32">
        <v>41609</v>
      </c>
      <c r="C414" s="12">
        <v>2.34</v>
      </c>
      <c r="D414" s="12">
        <v>1.48221</v>
      </c>
      <c r="E414" s="12">
        <v>2.22736</v>
      </c>
      <c r="F414" s="12">
        <v>1.68333333333333</v>
      </c>
      <c r="G414" s="12">
        <v>12.8955000520904</v>
      </c>
      <c r="H414" s="12">
        <v>10.6473233727009</v>
      </c>
      <c r="I414" s="12">
        <v>0.09</v>
      </c>
      <c r="K414" s="12">
        <v>2.34</v>
      </c>
      <c r="L414" s="12">
        <v>1.48221</v>
      </c>
      <c r="M414" s="12">
        <v>2.22736</v>
      </c>
      <c r="N414" s="12">
        <v>1.68333333333333</v>
      </c>
      <c r="O414" s="12">
        <v>12.8955000520904</v>
      </c>
      <c r="P414" s="12">
        <v>10.6473233727009</v>
      </c>
      <c r="Q414" s="12">
        <v>9.0000000000000094E-2</v>
      </c>
      <c r="S414" s="12">
        <v>2.34</v>
      </c>
      <c r="T414" s="12">
        <v>1.48221</v>
      </c>
      <c r="U414" s="12">
        <v>2.2273600000000102</v>
      </c>
      <c r="V414" s="12">
        <v>1.68333333333333</v>
      </c>
      <c r="W414" s="12">
        <v>12.8955000520904</v>
      </c>
      <c r="X414" s="12">
        <v>10.6473233727009</v>
      </c>
      <c r="Y414" s="12">
        <v>8.9999999999999594E-2</v>
      </c>
    </row>
    <row r="415" spans="1:25">
      <c r="A415" s="12">
        <f t="shared" si="6"/>
        <v>414</v>
      </c>
      <c r="B415" s="32">
        <v>41640</v>
      </c>
      <c r="C415" s="12">
        <v>2.52</v>
      </c>
      <c r="D415" s="12">
        <v>1.47936</v>
      </c>
      <c r="E415" s="12">
        <v>1.8115000000000001</v>
      </c>
      <c r="F415" s="12">
        <v>1.62</v>
      </c>
      <c r="G415" s="12">
        <v>13.1769087964216</v>
      </c>
      <c r="H415" s="12">
        <v>10.9199513234866</v>
      </c>
      <c r="I415" s="12">
        <v>7.0000000000000007E-2</v>
      </c>
      <c r="K415" s="12">
        <v>2.52</v>
      </c>
      <c r="L415" s="12">
        <v>1.47936</v>
      </c>
      <c r="M415" s="12">
        <v>1.8115000000000001</v>
      </c>
      <c r="N415" s="12">
        <v>1.62</v>
      </c>
      <c r="O415" s="12">
        <v>13.1769087964216</v>
      </c>
      <c r="P415" s="12">
        <v>10.9199513234866</v>
      </c>
      <c r="Q415" s="12">
        <v>7.0000000000000104E-2</v>
      </c>
      <c r="S415" s="12">
        <v>2.52</v>
      </c>
      <c r="T415" s="12">
        <v>1.47936</v>
      </c>
      <c r="U415" s="12">
        <v>1.8115000000000101</v>
      </c>
      <c r="V415" s="12">
        <v>1.62</v>
      </c>
      <c r="W415" s="12">
        <v>13.1769087964216</v>
      </c>
      <c r="X415" s="12">
        <v>10.9199513234866</v>
      </c>
      <c r="Y415" s="12">
        <v>6.9999999999998896E-2</v>
      </c>
    </row>
    <row r="416" spans="1:25">
      <c r="A416" s="12">
        <f t="shared" si="6"/>
        <v>415</v>
      </c>
      <c r="B416" s="32">
        <v>41671</v>
      </c>
      <c r="C416" s="12">
        <v>2.44</v>
      </c>
      <c r="D416" s="12">
        <v>1.16849</v>
      </c>
      <c r="E416" s="12">
        <v>2.1445099999999999</v>
      </c>
      <c r="F416" s="12">
        <v>1.75</v>
      </c>
      <c r="G416" s="12">
        <v>13.3141688980672</v>
      </c>
      <c r="H416" s="12">
        <v>10.996782030726701</v>
      </c>
      <c r="I416" s="12">
        <v>7.0000000000000007E-2</v>
      </c>
      <c r="K416" s="12">
        <v>2.44</v>
      </c>
      <c r="L416" s="12">
        <v>1.16849</v>
      </c>
      <c r="M416" s="12">
        <v>2.1445099999999999</v>
      </c>
      <c r="N416" s="12">
        <v>1.75</v>
      </c>
      <c r="O416" s="12">
        <v>13.3141688980672</v>
      </c>
      <c r="P416" s="12">
        <v>10.996782030726701</v>
      </c>
      <c r="Q416" s="12">
        <v>7.0000000000000007E-2</v>
      </c>
      <c r="S416" s="12">
        <v>2.44</v>
      </c>
      <c r="T416" s="12">
        <v>1.16849</v>
      </c>
      <c r="U416" s="12">
        <v>2.1445100000000101</v>
      </c>
      <c r="V416" s="12">
        <v>1.75</v>
      </c>
      <c r="W416" s="12">
        <v>13.3141688980672</v>
      </c>
      <c r="X416" s="12">
        <v>10.996782030726701</v>
      </c>
      <c r="Y416" s="12">
        <v>6.9999999999999299E-2</v>
      </c>
    </row>
    <row r="417" spans="1:25">
      <c r="A417" s="12">
        <f t="shared" si="6"/>
        <v>416</v>
      </c>
      <c r="B417" s="32">
        <v>41699</v>
      </c>
      <c r="C417" s="12">
        <v>2.33</v>
      </c>
      <c r="D417" s="12">
        <v>1.50461</v>
      </c>
      <c r="E417" s="12">
        <v>2.7212100000000001</v>
      </c>
      <c r="F417" s="12">
        <v>1.78</v>
      </c>
      <c r="G417" s="12">
        <v>13.459726944620799</v>
      </c>
      <c r="H417" s="12">
        <v>11.153258370717101</v>
      </c>
      <c r="I417" s="12">
        <v>0.08</v>
      </c>
      <c r="K417" s="12">
        <v>2.33</v>
      </c>
      <c r="L417" s="12">
        <v>1.50461</v>
      </c>
      <c r="M417" s="12">
        <v>2.7212100000000001</v>
      </c>
      <c r="N417" s="12">
        <v>1.78</v>
      </c>
      <c r="O417" s="12">
        <v>13.459726944620799</v>
      </c>
      <c r="P417" s="12">
        <v>11.153258370717101</v>
      </c>
      <c r="Q417" s="12">
        <v>8.0000000000000196E-2</v>
      </c>
      <c r="S417" s="12">
        <v>2.33</v>
      </c>
      <c r="T417" s="12">
        <v>1.50461</v>
      </c>
      <c r="U417" s="12">
        <v>2.7212100000000099</v>
      </c>
      <c r="V417" s="12">
        <v>1.78</v>
      </c>
      <c r="W417" s="12">
        <v>13.459726944620799</v>
      </c>
      <c r="X417" s="12">
        <v>11.153258370716999</v>
      </c>
      <c r="Y417" s="12">
        <v>7.9999999999999502E-2</v>
      </c>
    </row>
    <row r="418" spans="1:25">
      <c r="A418" s="12">
        <f t="shared" si="6"/>
        <v>417</v>
      </c>
      <c r="B418" s="32">
        <v>41730</v>
      </c>
      <c r="C418" s="12">
        <v>2.23</v>
      </c>
      <c r="D418" s="12">
        <v>1.7811900000000001</v>
      </c>
      <c r="E418" s="12">
        <v>2.9965099999999998</v>
      </c>
      <c r="F418" s="12">
        <v>1.31</v>
      </c>
      <c r="G418" s="12">
        <v>13.574510387378799</v>
      </c>
      <c r="H418" s="12">
        <v>11.238260974909601</v>
      </c>
      <c r="I418" s="12">
        <v>0.09</v>
      </c>
      <c r="K418" s="12">
        <v>2.23</v>
      </c>
      <c r="L418" s="12">
        <v>1.7811900000000001</v>
      </c>
      <c r="M418" s="12">
        <v>2.9965099999999998</v>
      </c>
      <c r="N418" s="12">
        <v>1.31</v>
      </c>
      <c r="O418" s="12">
        <v>13.574510387378799</v>
      </c>
      <c r="P418" s="12">
        <v>11.238260974909601</v>
      </c>
      <c r="Q418" s="12">
        <v>8.99999999999999E-2</v>
      </c>
      <c r="S418" s="12">
        <v>2.23</v>
      </c>
      <c r="T418" s="12">
        <v>1.7811900000000001</v>
      </c>
      <c r="U418" s="12">
        <v>2.9965099999999998</v>
      </c>
      <c r="V418" s="12">
        <v>1.31</v>
      </c>
      <c r="W418" s="12">
        <v>13.574510387378799</v>
      </c>
      <c r="X418" s="12">
        <v>11.238260974909601</v>
      </c>
      <c r="Y418" s="12">
        <v>8.99999999999989E-2</v>
      </c>
    </row>
    <row r="419" spans="1:25">
      <c r="A419" s="12">
        <f t="shared" si="6"/>
        <v>418</v>
      </c>
      <c r="B419" s="32">
        <v>41760</v>
      </c>
      <c r="C419" s="12">
        <v>2.2799999999999998</v>
      </c>
      <c r="D419" s="12">
        <v>1.88991</v>
      </c>
      <c r="E419" s="12">
        <v>3.2484999999999999</v>
      </c>
      <c r="F419" s="12">
        <v>1.43333333333333</v>
      </c>
      <c r="G419" s="12">
        <v>13.601236239598901</v>
      </c>
      <c r="H419" s="12">
        <v>11.198545698765599</v>
      </c>
      <c r="I419" s="12">
        <v>0.09</v>
      </c>
      <c r="K419" s="12">
        <v>2.2799999999999998</v>
      </c>
      <c r="L419" s="12">
        <v>1.88991</v>
      </c>
      <c r="M419" s="12">
        <v>3.2484999999999999</v>
      </c>
      <c r="N419" s="12">
        <v>1.43333333333333</v>
      </c>
      <c r="O419" s="12">
        <v>13.601236239598901</v>
      </c>
      <c r="P419" s="12">
        <v>11.198545698765599</v>
      </c>
      <c r="Q419" s="12">
        <v>0.09</v>
      </c>
      <c r="S419" s="12">
        <v>2.2799999999999998</v>
      </c>
      <c r="T419" s="12">
        <v>1.88991</v>
      </c>
      <c r="U419" s="12">
        <v>3.2484999999999999</v>
      </c>
      <c r="V419" s="12">
        <v>1.43333333333333</v>
      </c>
      <c r="W419" s="12">
        <v>13.601236239598901</v>
      </c>
      <c r="X419" s="12">
        <v>11.1985456987655</v>
      </c>
      <c r="Y419" s="12">
        <v>8.9999999999999802E-2</v>
      </c>
    </row>
    <row r="420" spans="1:25">
      <c r="A420" s="12">
        <f t="shared" si="6"/>
        <v>419</v>
      </c>
      <c r="B420" s="32">
        <v>41791</v>
      </c>
      <c r="C420" s="12">
        <v>2.27</v>
      </c>
      <c r="D420" s="12">
        <v>1.78508</v>
      </c>
      <c r="E420" s="12">
        <v>3.3936700000000002</v>
      </c>
      <c r="F420" s="12">
        <v>1.2566666666666699</v>
      </c>
      <c r="G420" s="12">
        <v>13.671026455771701</v>
      </c>
      <c r="H420" s="12">
        <v>11.243658019481799</v>
      </c>
      <c r="I420" s="12">
        <v>0.1</v>
      </c>
      <c r="K420" s="12">
        <v>2.27</v>
      </c>
      <c r="L420" s="12">
        <v>1.78508</v>
      </c>
      <c r="M420" s="12">
        <v>3.3936700000000002</v>
      </c>
      <c r="N420" s="12">
        <v>1.2566666666666699</v>
      </c>
      <c r="O420" s="12">
        <v>13.671026455771701</v>
      </c>
      <c r="P420" s="12">
        <v>11.243658019481799</v>
      </c>
      <c r="Q420" s="12">
        <v>0.1</v>
      </c>
      <c r="S420" s="12">
        <v>2.27</v>
      </c>
      <c r="T420" s="12">
        <v>1.78508</v>
      </c>
      <c r="U420" s="12">
        <v>3.39367000000001</v>
      </c>
      <c r="V420" s="12">
        <v>1.2566666666666699</v>
      </c>
      <c r="W420" s="12">
        <v>13.671026455771701</v>
      </c>
      <c r="X420" s="12">
        <v>11.243658019481799</v>
      </c>
      <c r="Y420" s="12">
        <v>0.1</v>
      </c>
    </row>
    <row r="421" spans="1:25">
      <c r="A421" s="12">
        <f t="shared" si="6"/>
        <v>420</v>
      </c>
      <c r="B421" s="32">
        <v>41821</v>
      </c>
      <c r="C421" s="12">
        <v>2.15</v>
      </c>
      <c r="D421" s="12">
        <v>1.8114699999999999</v>
      </c>
      <c r="E421" s="12">
        <v>4.0562500000000004</v>
      </c>
      <c r="F421" s="12">
        <v>1.38</v>
      </c>
      <c r="G421" s="12">
        <v>13.7122038880789</v>
      </c>
      <c r="H421" s="12">
        <v>11.253742273118</v>
      </c>
      <c r="I421" s="12">
        <v>0.09</v>
      </c>
      <c r="K421" s="12">
        <v>2.15</v>
      </c>
      <c r="L421" s="12">
        <v>1.8114699999999999</v>
      </c>
      <c r="M421" s="12">
        <v>4.0562500000000004</v>
      </c>
      <c r="N421" s="12">
        <v>1.38</v>
      </c>
      <c r="O421" s="12">
        <v>13.7122038880789</v>
      </c>
      <c r="P421" s="12">
        <v>11.253742273118</v>
      </c>
      <c r="Q421" s="12">
        <v>9.0000000000000094E-2</v>
      </c>
      <c r="S421" s="12">
        <v>2.15</v>
      </c>
      <c r="T421" s="12">
        <v>1.8114699999999999</v>
      </c>
      <c r="U421" s="12">
        <v>4.0562500000000101</v>
      </c>
      <c r="V421" s="12">
        <v>1.38</v>
      </c>
      <c r="W421" s="12">
        <v>13.7122038880789</v>
      </c>
      <c r="X421" s="12">
        <v>11.253742273118</v>
      </c>
      <c r="Y421" s="12">
        <v>8.9999999999999705E-2</v>
      </c>
    </row>
    <row r="422" spans="1:25">
      <c r="A422" s="12">
        <f t="shared" si="6"/>
        <v>421</v>
      </c>
      <c r="B422" s="32">
        <v>41852</v>
      </c>
      <c r="C422" s="12">
        <v>2.34</v>
      </c>
      <c r="D422" s="12">
        <v>1.6422000000000001</v>
      </c>
      <c r="E422" s="12">
        <v>3.2335400000000001</v>
      </c>
      <c r="F422" s="12">
        <v>1.3</v>
      </c>
      <c r="G422" s="12">
        <v>13.7021906564755</v>
      </c>
      <c r="H422" s="12">
        <v>11.125206897869001</v>
      </c>
      <c r="I422" s="12">
        <v>0.09</v>
      </c>
      <c r="K422" s="12">
        <v>2.34</v>
      </c>
      <c r="L422" s="12">
        <v>1.6422000000000001</v>
      </c>
      <c r="M422" s="12">
        <v>3.2335400000000001</v>
      </c>
      <c r="N422" s="12">
        <v>1.3</v>
      </c>
      <c r="O422" s="12">
        <v>13.7021906564755</v>
      </c>
      <c r="P422" s="12">
        <v>11.125206897869001</v>
      </c>
      <c r="Q422" s="12">
        <v>8.99999999999999E-2</v>
      </c>
      <c r="S422" s="12">
        <v>2.34</v>
      </c>
      <c r="T422" s="12">
        <v>1.6422000000000001</v>
      </c>
      <c r="U422" s="12">
        <v>3.2335400000000099</v>
      </c>
      <c r="V422" s="12">
        <v>1.3</v>
      </c>
      <c r="W422" s="12">
        <v>13.7021906564755</v>
      </c>
      <c r="X422" s="12">
        <v>11.125206897869001</v>
      </c>
      <c r="Y422" s="12">
        <v>8.9999999999999705E-2</v>
      </c>
    </row>
    <row r="423" spans="1:25">
      <c r="A423" s="12">
        <f t="shared" si="6"/>
        <v>422</v>
      </c>
      <c r="B423" s="32">
        <v>41883</v>
      </c>
      <c r="C423" s="12">
        <v>2.2799999999999998</v>
      </c>
      <c r="D423" s="12">
        <v>1.6277699999999999</v>
      </c>
      <c r="E423" s="12">
        <v>3.0322200000000001</v>
      </c>
      <c r="F423" s="12">
        <v>1.1200000000000001</v>
      </c>
      <c r="G423" s="12">
        <v>13.809670298976499</v>
      </c>
      <c r="H423" s="12">
        <v>11.338325146079899</v>
      </c>
      <c r="I423" s="12">
        <v>0.09</v>
      </c>
      <c r="K423" s="12">
        <v>2.2799999999999998</v>
      </c>
      <c r="L423" s="12">
        <v>1.6277699999999999</v>
      </c>
      <c r="M423" s="12">
        <v>3.0322200000000001</v>
      </c>
      <c r="N423" s="12">
        <v>1.1200000000000001</v>
      </c>
      <c r="O423" s="12">
        <v>13.809670298976499</v>
      </c>
      <c r="P423" s="12">
        <v>11.338325146079899</v>
      </c>
      <c r="Q423" s="12">
        <v>9.0000000000000094E-2</v>
      </c>
      <c r="S423" s="12">
        <v>2.2799999999999998</v>
      </c>
      <c r="T423" s="12">
        <v>1.6277699999999999</v>
      </c>
      <c r="U423" s="12">
        <v>3.0322200000000099</v>
      </c>
      <c r="V423" s="12">
        <v>1.1200000000000001</v>
      </c>
      <c r="W423" s="12">
        <v>13.809670298976499</v>
      </c>
      <c r="X423" s="12">
        <v>11.338325146079899</v>
      </c>
      <c r="Y423" s="12">
        <v>8.9999999999999497E-2</v>
      </c>
    </row>
    <row r="424" spans="1:25">
      <c r="A424" s="12">
        <f t="shared" si="6"/>
        <v>423</v>
      </c>
      <c r="B424" s="32">
        <v>41913</v>
      </c>
      <c r="C424" s="12">
        <v>2.34</v>
      </c>
      <c r="D424" s="12">
        <v>1.4303699999999999</v>
      </c>
      <c r="E424" s="12">
        <v>3.1904400000000002</v>
      </c>
      <c r="F424" s="12">
        <v>0.94</v>
      </c>
      <c r="G424" s="12">
        <v>13.8055623313886</v>
      </c>
      <c r="H424" s="12">
        <v>11.358016350842799</v>
      </c>
      <c r="I424" s="12">
        <v>0.09</v>
      </c>
      <c r="K424" s="12">
        <v>2.34</v>
      </c>
      <c r="L424" s="12">
        <v>1.4303699999999999</v>
      </c>
      <c r="M424" s="12">
        <v>3.1904400000000002</v>
      </c>
      <c r="N424" s="12">
        <v>0.94</v>
      </c>
      <c r="O424" s="12">
        <v>13.8055623313886</v>
      </c>
      <c r="P424" s="12">
        <v>11.358016350842799</v>
      </c>
      <c r="Q424" s="12">
        <v>9.0000000000000094E-2</v>
      </c>
      <c r="S424" s="12">
        <v>2.34</v>
      </c>
      <c r="T424" s="12">
        <v>1.4303699999999999</v>
      </c>
      <c r="U424" s="12">
        <v>3.1904400000000099</v>
      </c>
      <c r="V424" s="12">
        <v>0.94000000000000405</v>
      </c>
      <c r="W424" s="12">
        <v>13.8055623313886</v>
      </c>
      <c r="X424" s="12">
        <v>11.358016350842799</v>
      </c>
      <c r="Y424" s="12">
        <v>8.9999999999998997E-2</v>
      </c>
    </row>
    <row r="425" spans="1:25">
      <c r="A425" s="12">
        <f t="shared" si="6"/>
        <v>424</v>
      </c>
      <c r="B425" s="32">
        <v>41944</v>
      </c>
      <c r="C425" s="12">
        <v>2.61</v>
      </c>
      <c r="D425" s="12">
        <v>1.1945300000000001</v>
      </c>
      <c r="E425" s="12">
        <v>3.6947399999999999</v>
      </c>
      <c r="F425" s="12">
        <v>1.0533333333333299</v>
      </c>
      <c r="G425" s="12">
        <v>13.790184453804001</v>
      </c>
      <c r="H425" s="12">
        <v>11.340090600900201</v>
      </c>
      <c r="I425" s="12">
        <v>0.09</v>
      </c>
      <c r="K425" s="12">
        <v>2.61</v>
      </c>
      <c r="L425" s="12">
        <v>1.1945300000000001</v>
      </c>
      <c r="M425" s="12">
        <v>3.6947399999999999</v>
      </c>
      <c r="N425" s="12">
        <v>1.0533333333333299</v>
      </c>
      <c r="O425" s="12">
        <v>13.790184453804001</v>
      </c>
      <c r="P425" s="12">
        <v>11.340090600900201</v>
      </c>
      <c r="Q425" s="12">
        <v>8.99999999999999E-2</v>
      </c>
      <c r="S425" s="12">
        <v>2.61</v>
      </c>
      <c r="T425" s="12">
        <v>1.1945300000000001</v>
      </c>
      <c r="U425" s="12">
        <v>3.6947399999999999</v>
      </c>
      <c r="V425" s="12">
        <v>1.0533333333333299</v>
      </c>
      <c r="W425" s="12">
        <v>13.790184453803899</v>
      </c>
      <c r="X425" s="12">
        <v>11.340090600900201</v>
      </c>
      <c r="Y425" s="12">
        <v>8.9999999999998803E-2</v>
      </c>
    </row>
    <row r="426" spans="1:25">
      <c r="A426" s="12">
        <f t="shared" si="6"/>
        <v>425</v>
      </c>
      <c r="B426" s="32">
        <v>41974</v>
      </c>
      <c r="C426" s="12">
        <v>2.57</v>
      </c>
      <c r="D426" s="12">
        <v>0.83853</v>
      </c>
      <c r="E426" s="12">
        <v>3.2260800000000001</v>
      </c>
      <c r="F426" s="12">
        <v>0.86666666666667003</v>
      </c>
      <c r="G426" s="12">
        <v>13.801286312706599</v>
      </c>
      <c r="H426" s="12">
        <v>11.4178577867472</v>
      </c>
      <c r="I426" s="12">
        <v>0.12</v>
      </c>
      <c r="K426" s="12">
        <v>2.57</v>
      </c>
      <c r="L426" s="12">
        <v>0.83853</v>
      </c>
      <c r="M426" s="12">
        <v>3.2260800000000001</v>
      </c>
      <c r="N426" s="12">
        <v>0.86666666666667003</v>
      </c>
      <c r="O426" s="12">
        <v>13.801286312706599</v>
      </c>
      <c r="P426" s="12">
        <v>11.417857786747099</v>
      </c>
      <c r="Q426" s="12">
        <v>0.12</v>
      </c>
      <c r="S426" s="12">
        <v>2.57</v>
      </c>
      <c r="T426" s="12">
        <v>0.83853000000000599</v>
      </c>
      <c r="U426" s="12">
        <v>3.2260800000000001</v>
      </c>
      <c r="V426" s="12">
        <v>0.86666666666667402</v>
      </c>
      <c r="W426" s="12">
        <v>13.8012863127065</v>
      </c>
      <c r="X426" s="12">
        <v>11.417857786747099</v>
      </c>
      <c r="Y426" s="12">
        <v>0.119999999999999</v>
      </c>
    </row>
    <row r="427" spans="1:25">
      <c r="A427" s="12">
        <f t="shared" si="6"/>
        <v>426</v>
      </c>
      <c r="B427" s="32">
        <v>42005</v>
      </c>
      <c r="C427" s="12">
        <v>2.77</v>
      </c>
      <c r="D427" s="12">
        <v>0.18284</v>
      </c>
      <c r="E427" s="12">
        <v>3.0883500000000002</v>
      </c>
      <c r="F427" s="12">
        <v>0.98</v>
      </c>
      <c r="G427" s="12">
        <v>13.759164741560401</v>
      </c>
      <c r="H427" s="12">
        <v>11.402173554201999</v>
      </c>
      <c r="I427" s="12">
        <v>0.11</v>
      </c>
      <c r="K427" s="12">
        <v>2.77</v>
      </c>
      <c r="L427" s="12">
        <v>0.18284</v>
      </c>
      <c r="M427" s="12">
        <v>3.0883500000000002</v>
      </c>
      <c r="N427" s="12">
        <v>0.98</v>
      </c>
      <c r="O427" s="12">
        <v>13.759164741560401</v>
      </c>
      <c r="P427" s="12">
        <v>11.402173554201999</v>
      </c>
      <c r="Q427" s="12">
        <v>0.11</v>
      </c>
      <c r="S427" s="12">
        <v>2.77</v>
      </c>
      <c r="T427" s="12">
        <v>0.182840000000008</v>
      </c>
      <c r="U427" s="12">
        <v>3.0883500000000002</v>
      </c>
      <c r="V427" s="12">
        <v>0.98000000000000498</v>
      </c>
      <c r="W427" s="12">
        <v>13.759164741560401</v>
      </c>
      <c r="X427" s="12">
        <v>11.402173554201999</v>
      </c>
      <c r="Y427" s="12">
        <v>0.109999999999998</v>
      </c>
    </row>
    <row r="428" spans="1:25">
      <c r="A428" s="12">
        <f t="shared" si="6"/>
        <v>427</v>
      </c>
      <c r="B428" s="32">
        <v>42036</v>
      </c>
      <c r="C428" s="12">
        <v>2.5099999999999998</v>
      </c>
      <c r="D428" s="12">
        <v>0.28924</v>
      </c>
      <c r="E428" s="12">
        <v>1.75451</v>
      </c>
      <c r="F428" s="12">
        <v>0.79</v>
      </c>
      <c r="G428" s="12">
        <v>13.6429979916301</v>
      </c>
      <c r="H428" s="12">
        <v>11.2383942732026</v>
      </c>
      <c r="I428" s="12">
        <v>0.11</v>
      </c>
      <c r="K428" s="12">
        <v>2.5099999999999998</v>
      </c>
      <c r="L428" s="12">
        <v>0.28924</v>
      </c>
      <c r="M428" s="12">
        <v>1.75451</v>
      </c>
      <c r="N428" s="12">
        <v>0.79</v>
      </c>
      <c r="O428" s="12">
        <v>13.6429979916301</v>
      </c>
      <c r="P428" s="12">
        <v>11.2383942732026</v>
      </c>
      <c r="Q428" s="12">
        <v>0.11</v>
      </c>
      <c r="S428" s="12">
        <v>2.5099999999999998</v>
      </c>
      <c r="T428" s="12">
        <v>0.28924000000001099</v>
      </c>
      <c r="U428" s="12">
        <v>1.75451</v>
      </c>
      <c r="V428" s="12">
        <v>0.79000000000000703</v>
      </c>
      <c r="W428" s="12">
        <v>13.6429979916301</v>
      </c>
      <c r="X428" s="12">
        <v>11.2383942732026</v>
      </c>
      <c r="Y428" s="12">
        <v>0.109999999999998</v>
      </c>
    </row>
    <row r="429" spans="1:25">
      <c r="A429" s="12">
        <f t="shared" si="6"/>
        <v>428</v>
      </c>
      <c r="B429" s="32">
        <v>42064</v>
      </c>
      <c r="C429" s="12">
        <v>2.6</v>
      </c>
      <c r="D429" s="12">
        <v>0.28086</v>
      </c>
      <c r="E429" s="12">
        <v>0.47452</v>
      </c>
      <c r="F429" s="12">
        <v>0.7</v>
      </c>
      <c r="G429" s="12">
        <v>13.6693836515736</v>
      </c>
      <c r="H429" s="12">
        <v>11.231184717217801</v>
      </c>
      <c r="I429" s="12">
        <v>0.11</v>
      </c>
      <c r="K429" s="12">
        <v>2.6</v>
      </c>
      <c r="L429" s="12">
        <v>0.28086</v>
      </c>
      <c r="M429" s="12">
        <v>0.47452</v>
      </c>
      <c r="N429" s="12">
        <v>0.7</v>
      </c>
      <c r="O429" s="12">
        <v>13.6693836515736</v>
      </c>
      <c r="P429" s="12">
        <v>11.231184717217801</v>
      </c>
      <c r="Q429" s="12">
        <v>0.11</v>
      </c>
      <c r="S429" s="12">
        <v>2.6</v>
      </c>
      <c r="T429" s="12">
        <v>0.28086000000001199</v>
      </c>
      <c r="U429" s="12">
        <v>0.47452000000000899</v>
      </c>
      <c r="V429" s="12">
        <v>0.70000000000000795</v>
      </c>
      <c r="W429" s="12">
        <v>13.6693836515736</v>
      </c>
      <c r="X429" s="12">
        <v>11.231184717217801</v>
      </c>
      <c r="Y429" s="12">
        <v>0.109999999999998</v>
      </c>
    </row>
    <row r="430" spans="1:25">
      <c r="A430" s="12">
        <f t="shared" si="6"/>
        <v>429</v>
      </c>
      <c r="B430" s="32">
        <v>42095</v>
      </c>
      <c r="C430" s="12">
        <v>2.4300000000000002</v>
      </c>
      <c r="D430" s="12">
        <v>0.16352</v>
      </c>
      <c r="E430" s="12">
        <v>-0.17366000000000001</v>
      </c>
      <c r="F430" s="12">
        <v>0.71</v>
      </c>
      <c r="G430" s="12">
        <v>13.5417911823087</v>
      </c>
      <c r="H430" s="12">
        <v>11.0725457455151</v>
      </c>
      <c r="I430" s="12">
        <v>0.12</v>
      </c>
      <c r="K430" s="12">
        <v>2.4300000000000002</v>
      </c>
      <c r="L430" s="12">
        <v>0.16352</v>
      </c>
      <c r="M430" s="12">
        <v>-0.17366000000000001</v>
      </c>
      <c r="N430" s="12">
        <v>0.71</v>
      </c>
      <c r="O430" s="12">
        <v>13.5417911823087</v>
      </c>
      <c r="P430" s="12">
        <v>11.0725457455151</v>
      </c>
      <c r="Q430" s="12">
        <v>0.12</v>
      </c>
      <c r="S430" s="12">
        <v>2.4300000000000002</v>
      </c>
      <c r="T430" s="12">
        <v>0.16352000000001299</v>
      </c>
      <c r="U430" s="12">
        <v>-0.17365999999998699</v>
      </c>
      <c r="V430" s="12">
        <v>0.71000000000000796</v>
      </c>
      <c r="W430" s="12">
        <v>13.5417911823087</v>
      </c>
      <c r="X430" s="12">
        <v>11.0725457455151</v>
      </c>
      <c r="Y430" s="12">
        <v>0.119999999999999</v>
      </c>
    </row>
    <row r="431" spans="1:25">
      <c r="A431" s="12">
        <f t="shared" si="6"/>
        <v>430</v>
      </c>
      <c r="B431" s="32">
        <v>42125</v>
      </c>
      <c r="C431" s="12">
        <v>2.77</v>
      </c>
      <c r="D431" s="12">
        <v>0.23028000000000001</v>
      </c>
      <c r="E431" s="12">
        <v>-0.94196000000000002</v>
      </c>
      <c r="F431" s="12">
        <v>0.92</v>
      </c>
      <c r="G431" s="12">
        <v>13.518796322099</v>
      </c>
      <c r="H431" s="12">
        <v>11.006398119149701</v>
      </c>
      <c r="I431" s="12">
        <v>0.12</v>
      </c>
      <c r="K431" s="12">
        <v>2.77</v>
      </c>
      <c r="L431" s="12">
        <v>0.23028000000000001</v>
      </c>
      <c r="M431" s="12">
        <v>-0.94196000000000002</v>
      </c>
      <c r="N431" s="12">
        <v>0.92</v>
      </c>
      <c r="O431" s="12">
        <v>13.518796322099</v>
      </c>
      <c r="P431" s="12">
        <v>11.006398119149701</v>
      </c>
      <c r="Q431" s="12">
        <v>0.12</v>
      </c>
      <c r="S431" s="12">
        <v>2.77</v>
      </c>
      <c r="T431" s="12">
        <v>0.230280000000013</v>
      </c>
      <c r="U431" s="12">
        <v>-0.94195999999998004</v>
      </c>
      <c r="V431" s="12">
        <v>0.92000000000000903</v>
      </c>
      <c r="W431" s="12">
        <v>13.518796322099</v>
      </c>
      <c r="X431" s="12">
        <v>11.006398119149701</v>
      </c>
      <c r="Y431" s="12">
        <v>0.119999999999998</v>
      </c>
    </row>
    <row r="432" spans="1:25">
      <c r="A432" s="12">
        <f t="shared" si="6"/>
        <v>431</v>
      </c>
      <c r="B432" s="32">
        <v>42156</v>
      </c>
      <c r="C432" s="12">
        <v>2.78</v>
      </c>
      <c r="D432" s="12">
        <v>0.31153999999999998</v>
      </c>
      <c r="E432" s="12">
        <v>-1.6310800000000001</v>
      </c>
      <c r="F432" s="12">
        <v>0.63</v>
      </c>
      <c r="G432" s="12">
        <v>13.450507260521899</v>
      </c>
      <c r="H432" s="12">
        <v>11.117943168585599</v>
      </c>
      <c r="I432" s="12">
        <v>0.13</v>
      </c>
      <c r="K432" s="12">
        <v>2.78</v>
      </c>
      <c r="L432" s="12">
        <v>0.31153999999999998</v>
      </c>
      <c r="M432" s="12">
        <v>-1.6310800000000001</v>
      </c>
      <c r="N432" s="12">
        <v>0.63</v>
      </c>
      <c r="O432" s="12">
        <v>13.450507260521899</v>
      </c>
      <c r="P432" s="12">
        <v>11.117943168585599</v>
      </c>
      <c r="Q432" s="12">
        <v>0.13</v>
      </c>
      <c r="S432" s="12">
        <v>2.78</v>
      </c>
      <c r="T432" s="12">
        <v>0.31154000000001397</v>
      </c>
      <c r="U432" s="12">
        <v>-1.6310799999999701</v>
      </c>
      <c r="V432" s="12">
        <v>0.630000000000009</v>
      </c>
      <c r="W432" s="12">
        <v>13.450507260521899</v>
      </c>
      <c r="X432" s="12">
        <v>11.117943168585599</v>
      </c>
      <c r="Y432" s="12">
        <v>0.12999999999999801</v>
      </c>
    </row>
    <row r="433" spans="1:25">
      <c r="A433" s="12">
        <f t="shared" si="6"/>
        <v>432</v>
      </c>
      <c r="B433" s="32">
        <v>42186</v>
      </c>
      <c r="C433" s="12">
        <v>3</v>
      </c>
      <c r="D433" s="12">
        <v>0.24324000000000001</v>
      </c>
      <c r="E433" s="12">
        <v>-1.2472399999999999</v>
      </c>
      <c r="F433" s="12">
        <v>0.54</v>
      </c>
      <c r="G433" s="12">
        <v>13.4591173221923</v>
      </c>
      <c r="H433" s="12">
        <v>11.066802854328801</v>
      </c>
      <c r="I433" s="12">
        <v>0.13</v>
      </c>
      <c r="K433" s="12">
        <v>3</v>
      </c>
      <c r="L433" s="12">
        <v>0.24324000000000001</v>
      </c>
      <c r="M433" s="12">
        <v>-1.2472399999999999</v>
      </c>
      <c r="N433" s="12">
        <v>0.54</v>
      </c>
      <c r="O433" s="12">
        <v>13.4591173221923</v>
      </c>
      <c r="P433" s="12">
        <v>11.066802854328801</v>
      </c>
      <c r="Q433" s="12">
        <v>0.13</v>
      </c>
      <c r="S433" s="12">
        <v>2.9999999999999898</v>
      </c>
      <c r="T433" s="12">
        <v>0.243240000000014</v>
      </c>
      <c r="U433" s="12">
        <v>-1.2472399999999699</v>
      </c>
      <c r="V433" s="12">
        <v>0.54000000000000903</v>
      </c>
      <c r="W433" s="12">
        <v>13.4591173221923</v>
      </c>
      <c r="X433" s="12">
        <v>11.066802854328801</v>
      </c>
      <c r="Y433" s="12">
        <v>0.12999999999999801</v>
      </c>
    </row>
    <row r="434" spans="1:25">
      <c r="A434" s="12">
        <f t="shared" si="6"/>
        <v>433</v>
      </c>
      <c r="B434" s="32">
        <v>42217</v>
      </c>
      <c r="C434" s="12">
        <v>2.98</v>
      </c>
      <c r="D434" s="12">
        <v>0.25684000000000001</v>
      </c>
      <c r="E434" s="12">
        <v>-1.2778799999999999</v>
      </c>
      <c r="F434" s="12">
        <v>0.44666666666666999</v>
      </c>
      <c r="G434" s="12">
        <v>13.441666265789101</v>
      </c>
      <c r="H434" s="12">
        <v>10.992085846163</v>
      </c>
      <c r="I434" s="12">
        <v>0.14000000000000001</v>
      </c>
      <c r="K434" s="12">
        <v>2.98</v>
      </c>
      <c r="L434" s="12">
        <v>0.25684000000000001</v>
      </c>
      <c r="M434" s="12">
        <v>-1.2778799999999999</v>
      </c>
      <c r="N434" s="12">
        <v>0.44666666666666999</v>
      </c>
      <c r="O434" s="12">
        <v>13.441666265789101</v>
      </c>
      <c r="P434" s="12">
        <v>10.992085846163</v>
      </c>
      <c r="Q434" s="12">
        <v>0.14000000000000001</v>
      </c>
      <c r="S434" s="12">
        <v>2.9799999999999902</v>
      </c>
      <c r="T434" s="12">
        <v>0.256840000000013</v>
      </c>
      <c r="U434" s="12">
        <v>-1.2778799999999699</v>
      </c>
      <c r="V434" s="12">
        <v>0.44666666666667898</v>
      </c>
      <c r="W434" s="12">
        <v>13.441666265789101</v>
      </c>
      <c r="X434" s="12">
        <v>10.992085846163</v>
      </c>
      <c r="Y434" s="12">
        <v>0.13999999999999899</v>
      </c>
    </row>
    <row r="435" spans="1:25">
      <c r="A435" s="12">
        <f t="shared" si="6"/>
        <v>434</v>
      </c>
      <c r="B435" s="32">
        <v>42248</v>
      </c>
      <c r="C435" s="12">
        <v>3.28</v>
      </c>
      <c r="D435" s="12">
        <v>8.3330000000000001E-2</v>
      </c>
      <c r="E435" s="12">
        <v>-1.9497899999999999</v>
      </c>
      <c r="F435" s="12">
        <v>0.35333333333333</v>
      </c>
      <c r="G435" s="12">
        <v>13.3879468976662</v>
      </c>
      <c r="H435" s="12">
        <v>10.9964186337101</v>
      </c>
      <c r="I435" s="12">
        <v>0.14000000000000001</v>
      </c>
      <c r="K435" s="12">
        <v>3.28</v>
      </c>
      <c r="L435" s="12">
        <v>8.3329999999999904E-2</v>
      </c>
      <c r="M435" s="12">
        <v>-1.9497899999999999</v>
      </c>
      <c r="N435" s="12">
        <v>0.35333333333333</v>
      </c>
      <c r="O435" s="12">
        <v>13.3879468976662</v>
      </c>
      <c r="P435" s="12">
        <v>10.9964186337101</v>
      </c>
      <c r="Q435" s="12">
        <v>0.14000000000000001</v>
      </c>
      <c r="S435" s="12">
        <v>3.27999999999999</v>
      </c>
      <c r="T435" s="12">
        <v>8.3330000000011603E-2</v>
      </c>
      <c r="U435" s="12">
        <v>-1.9497899999999599</v>
      </c>
      <c r="V435" s="12">
        <v>0.353333333333338</v>
      </c>
      <c r="W435" s="12">
        <v>13.3879468976662</v>
      </c>
      <c r="X435" s="12">
        <v>10.9964186337101</v>
      </c>
      <c r="Y435" s="12">
        <v>0.13999999999999899</v>
      </c>
    </row>
    <row r="436" spans="1:25">
      <c r="A436" s="12">
        <f t="shared" si="6"/>
        <v>435</v>
      </c>
      <c r="B436" s="32">
        <v>42278</v>
      </c>
      <c r="C436" s="12">
        <v>3.18</v>
      </c>
      <c r="D436" s="12">
        <v>9.4009999999999996E-2</v>
      </c>
      <c r="E436" s="12">
        <v>-2.3233899999999998</v>
      </c>
      <c r="F436" s="12">
        <v>0.36</v>
      </c>
      <c r="G436" s="12">
        <v>13.388243068506901</v>
      </c>
      <c r="H436" s="12">
        <v>11.026559819188201</v>
      </c>
      <c r="I436" s="12">
        <v>0.12</v>
      </c>
      <c r="K436" s="12">
        <v>3.18</v>
      </c>
      <c r="L436" s="12">
        <v>9.4009999999999899E-2</v>
      </c>
      <c r="M436" s="12">
        <v>-2.3233899999999998</v>
      </c>
      <c r="N436" s="12">
        <v>0.36</v>
      </c>
      <c r="O436" s="12">
        <v>13.388243068506901</v>
      </c>
      <c r="P436" s="12">
        <v>11.026559819188201</v>
      </c>
      <c r="Q436" s="12">
        <v>0.12</v>
      </c>
      <c r="S436" s="12">
        <v>3.18</v>
      </c>
      <c r="T436" s="12">
        <v>9.4010000000009405E-2</v>
      </c>
      <c r="U436" s="12">
        <v>-2.3233899999999701</v>
      </c>
      <c r="V436" s="12">
        <v>0.36000000000000898</v>
      </c>
      <c r="W436" s="12">
        <v>13.388243068506901</v>
      </c>
      <c r="X436" s="12">
        <v>11.026559819188201</v>
      </c>
      <c r="Y436" s="12">
        <v>0.12</v>
      </c>
    </row>
    <row r="437" spans="1:25">
      <c r="A437" s="12">
        <f t="shared" si="6"/>
        <v>436</v>
      </c>
      <c r="B437" s="32">
        <v>42309</v>
      </c>
      <c r="C437" s="12">
        <v>3.25</v>
      </c>
      <c r="D437" s="12">
        <v>0.23182</v>
      </c>
      <c r="E437" s="12">
        <v>-3.6851600000000002</v>
      </c>
      <c r="F437" s="12">
        <v>0.46333333333332899</v>
      </c>
      <c r="G437" s="12">
        <v>13.433829280092599</v>
      </c>
      <c r="H437" s="12">
        <v>10.998959046962201</v>
      </c>
      <c r="I437" s="12">
        <v>0.12</v>
      </c>
      <c r="K437" s="12">
        <v>3.25</v>
      </c>
      <c r="L437" s="12">
        <v>0.23182</v>
      </c>
      <c r="M437" s="12">
        <v>-3.6851600000000002</v>
      </c>
      <c r="N437" s="12">
        <v>0.46333333333332899</v>
      </c>
      <c r="O437" s="12">
        <v>13.433829280092599</v>
      </c>
      <c r="P437" s="12">
        <v>10.998959046962201</v>
      </c>
      <c r="Q437" s="12">
        <v>0.12</v>
      </c>
      <c r="S437" s="12">
        <v>3.2499999999999898</v>
      </c>
      <c r="T437" s="12">
        <v>0.231820000000004</v>
      </c>
      <c r="U437" s="12">
        <v>-3.68515999999997</v>
      </c>
      <c r="V437" s="12">
        <v>0.46333333333333898</v>
      </c>
      <c r="W437" s="12">
        <v>13.433829280092599</v>
      </c>
      <c r="X437" s="12">
        <v>10.998959046962201</v>
      </c>
      <c r="Y437" s="12">
        <v>0.12000000000000099</v>
      </c>
    </row>
    <row r="438" spans="1:25">
      <c r="A438" s="12">
        <f t="shared" si="6"/>
        <v>437</v>
      </c>
      <c r="B438" s="32">
        <v>42339</v>
      </c>
      <c r="C438" s="12">
        <v>3.19</v>
      </c>
      <c r="D438" s="12">
        <v>0.30406</v>
      </c>
      <c r="E438" s="12">
        <v>-3.9750899999999998</v>
      </c>
      <c r="F438" s="12">
        <v>0.36666666666667003</v>
      </c>
      <c r="G438" s="12">
        <v>13.413554306495801</v>
      </c>
      <c r="H438" s="12">
        <v>11.0348544528969</v>
      </c>
      <c r="I438" s="12">
        <v>0.24</v>
      </c>
      <c r="K438" s="12">
        <v>3.19</v>
      </c>
      <c r="L438" s="12">
        <v>0.30406</v>
      </c>
      <c r="M438" s="12">
        <v>-3.9750899999999998</v>
      </c>
      <c r="N438" s="12">
        <v>0.36666666666667003</v>
      </c>
      <c r="O438" s="12">
        <v>13.413554306495801</v>
      </c>
      <c r="P438" s="12">
        <v>11.0348544528969</v>
      </c>
      <c r="Q438" s="12">
        <v>0.24</v>
      </c>
      <c r="S438" s="12">
        <v>3.19</v>
      </c>
      <c r="T438" s="12">
        <v>0.304060000000001</v>
      </c>
      <c r="U438" s="12">
        <v>-3.97508999999997</v>
      </c>
      <c r="V438" s="12">
        <v>0.36666666666668002</v>
      </c>
      <c r="W438" s="12">
        <v>13.413554306495801</v>
      </c>
      <c r="X438" s="12">
        <v>11.0348544528969</v>
      </c>
      <c r="Y438" s="12">
        <v>0.24</v>
      </c>
    </row>
    <row r="439" spans="1:25">
      <c r="A439" s="12">
        <f t="shared" si="6"/>
        <v>438</v>
      </c>
      <c r="B439" s="32">
        <v>42370</v>
      </c>
      <c r="C439" s="12">
        <v>3.51</v>
      </c>
      <c r="D439" s="12">
        <v>0.82077</v>
      </c>
      <c r="E439" s="12">
        <v>-2.6878299999999999</v>
      </c>
      <c r="F439" s="12">
        <v>0.27</v>
      </c>
      <c r="G439" s="12">
        <v>13.406432349541101</v>
      </c>
      <c r="H439" s="12">
        <v>11.008026531017601</v>
      </c>
      <c r="I439" s="12">
        <v>0.34</v>
      </c>
      <c r="K439" s="12">
        <v>3.51</v>
      </c>
      <c r="L439" s="12">
        <v>0.82077</v>
      </c>
      <c r="M439" s="12">
        <v>-2.6878299999999999</v>
      </c>
      <c r="N439" s="12">
        <v>0.27</v>
      </c>
      <c r="O439" s="12">
        <v>13.406432349541101</v>
      </c>
      <c r="P439" s="12">
        <v>11.008026531017601</v>
      </c>
      <c r="Q439" s="12">
        <v>0.34</v>
      </c>
      <c r="S439" s="12">
        <v>3.51</v>
      </c>
      <c r="T439" s="12">
        <v>0.820769999999998</v>
      </c>
      <c r="U439" s="12">
        <v>-2.6878299999999702</v>
      </c>
      <c r="V439" s="12">
        <v>0.27000000000000901</v>
      </c>
      <c r="W439" s="12">
        <v>13.406432349541101</v>
      </c>
      <c r="X439" s="12">
        <v>11.008026531017601</v>
      </c>
      <c r="Y439" s="12">
        <v>0.33999999999999903</v>
      </c>
    </row>
    <row r="440" spans="1:25">
      <c r="A440" s="12">
        <f t="shared" si="6"/>
        <v>439</v>
      </c>
      <c r="B440" s="32">
        <v>42401</v>
      </c>
      <c r="C440" s="12">
        <v>3.6</v>
      </c>
      <c r="D440" s="12">
        <v>0.59240000000000004</v>
      </c>
      <c r="E440" s="12">
        <v>-2.91825</v>
      </c>
      <c r="F440" s="12">
        <v>0.27333333333333099</v>
      </c>
      <c r="G440" s="12">
        <v>13.4322327516175</v>
      </c>
      <c r="H440" s="12">
        <v>11.0711458206712</v>
      </c>
      <c r="I440" s="12">
        <v>0.38</v>
      </c>
      <c r="K440" s="12">
        <v>3.6</v>
      </c>
      <c r="L440" s="12">
        <v>0.59240000000000004</v>
      </c>
      <c r="M440" s="12">
        <v>-2.91825</v>
      </c>
      <c r="N440" s="12">
        <v>0.27333333333333099</v>
      </c>
      <c r="O440" s="12">
        <v>13.4322327516175</v>
      </c>
      <c r="P440" s="12">
        <v>11.0711458206712</v>
      </c>
      <c r="Q440" s="12">
        <v>0.38</v>
      </c>
      <c r="S440" s="12">
        <v>3.6</v>
      </c>
      <c r="T440" s="12">
        <v>0.59239999999999104</v>
      </c>
      <c r="U440" s="12">
        <v>-2.91824999999998</v>
      </c>
      <c r="V440" s="12">
        <v>0.27333333333333898</v>
      </c>
      <c r="W440" s="12">
        <v>13.432232751617599</v>
      </c>
      <c r="X440" s="12">
        <v>11.071145820671299</v>
      </c>
      <c r="Y440" s="12">
        <v>0.37999999999999801</v>
      </c>
    </row>
    <row r="441" spans="1:25">
      <c r="A441" s="12">
        <f t="shared" si="6"/>
        <v>440</v>
      </c>
      <c r="B441" s="32">
        <v>42430</v>
      </c>
      <c r="C441" s="12">
        <v>3.35</v>
      </c>
      <c r="D441" s="12">
        <v>0.63210999999999995</v>
      </c>
      <c r="E441" s="12">
        <v>-3.3725800000000001</v>
      </c>
      <c r="F441" s="12">
        <v>0.37666666666666998</v>
      </c>
      <c r="G441" s="12">
        <v>13.272313297554399</v>
      </c>
      <c r="H441" s="12">
        <v>10.9006962683499</v>
      </c>
      <c r="I441" s="12">
        <v>0.36</v>
      </c>
      <c r="K441" s="12">
        <v>3.35</v>
      </c>
      <c r="L441" s="12">
        <v>0.63210999999999995</v>
      </c>
      <c r="M441" s="12">
        <v>-3.3725800000000001</v>
      </c>
      <c r="N441" s="12">
        <v>0.37666666666666998</v>
      </c>
      <c r="O441" s="12">
        <v>13.272313297554399</v>
      </c>
      <c r="P441" s="12">
        <v>10.9006962683499</v>
      </c>
      <c r="Q441" s="12">
        <v>0.36</v>
      </c>
      <c r="S441" s="12">
        <v>3.35</v>
      </c>
      <c r="T441" s="12">
        <v>0.63210999999998596</v>
      </c>
      <c r="U441" s="12">
        <v>-3.3725799999999899</v>
      </c>
      <c r="V441" s="12">
        <v>0.37666666666667697</v>
      </c>
      <c r="W441" s="12">
        <v>13.272313297554501</v>
      </c>
      <c r="X441" s="12">
        <v>10.9006962683499</v>
      </c>
      <c r="Y441" s="12">
        <v>0.35999999999999899</v>
      </c>
    </row>
    <row r="442" spans="1:25">
      <c r="A442" s="12">
        <f t="shared" si="6"/>
        <v>441</v>
      </c>
      <c r="B442" s="32">
        <v>42461</v>
      </c>
      <c r="C442" s="12">
        <v>2.96</v>
      </c>
      <c r="D442" s="12">
        <v>0.88717999999999997</v>
      </c>
      <c r="E442" s="12">
        <v>-2.6898300000000002</v>
      </c>
      <c r="F442" s="12">
        <v>0.38</v>
      </c>
      <c r="G442" s="12">
        <v>13.2100534168301</v>
      </c>
      <c r="H442" s="12">
        <v>10.8048370840408</v>
      </c>
      <c r="I442" s="12">
        <v>0.37</v>
      </c>
      <c r="K442" s="12">
        <v>2.96</v>
      </c>
      <c r="L442" s="12">
        <v>0.88717999999999997</v>
      </c>
      <c r="M442" s="12">
        <v>-2.6898300000000002</v>
      </c>
      <c r="N442" s="12">
        <v>0.38</v>
      </c>
      <c r="O442" s="12">
        <v>13.2100534168301</v>
      </c>
      <c r="P442" s="12">
        <v>10.8048370840408</v>
      </c>
      <c r="Q442" s="12">
        <v>0.37</v>
      </c>
      <c r="S442" s="12">
        <v>2.96</v>
      </c>
      <c r="T442" s="12">
        <v>0.88717999999998298</v>
      </c>
      <c r="U442" s="12">
        <v>-2.6898300000000002</v>
      </c>
      <c r="V442" s="12">
        <v>0.380000000000006</v>
      </c>
      <c r="W442" s="12">
        <v>13.2100534168301</v>
      </c>
      <c r="X442" s="12">
        <v>10.8048370840408</v>
      </c>
      <c r="Y442" s="12">
        <v>0.369999999999999</v>
      </c>
    </row>
    <row r="443" spans="1:25">
      <c r="A443" s="12">
        <f t="shared" si="6"/>
        <v>442</v>
      </c>
      <c r="B443" s="32">
        <v>42491</v>
      </c>
      <c r="C443" s="12">
        <v>2.84</v>
      </c>
      <c r="D443" s="12">
        <v>0.79588000000000003</v>
      </c>
      <c r="E443" s="12">
        <v>-2.37</v>
      </c>
      <c r="F443" s="12">
        <v>0.18</v>
      </c>
      <c r="G443" s="12">
        <v>13.229326129535099</v>
      </c>
      <c r="H443" s="12">
        <v>10.745570380005701</v>
      </c>
      <c r="I443" s="12">
        <v>0.37</v>
      </c>
      <c r="K443" s="12">
        <v>2.84</v>
      </c>
      <c r="L443" s="12">
        <v>0.79588000000000003</v>
      </c>
      <c r="M443" s="12">
        <v>-2.37</v>
      </c>
      <c r="N443" s="12">
        <v>0.18</v>
      </c>
      <c r="O443" s="12">
        <v>13.229326129535099</v>
      </c>
      <c r="P443" s="12">
        <v>10.745570380005701</v>
      </c>
      <c r="Q443" s="12">
        <v>0.37</v>
      </c>
      <c r="S443" s="12">
        <v>2.84</v>
      </c>
      <c r="T443" s="12">
        <v>0.79587999999998105</v>
      </c>
      <c r="U443" s="12">
        <v>-2.37</v>
      </c>
      <c r="V443" s="12">
        <v>0.18000000000000599</v>
      </c>
      <c r="W443" s="12">
        <v>13.229326129535099</v>
      </c>
      <c r="X443" s="12">
        <v>10.745570380005701</v>
      </c>
      <c r="Y443" s="12">
        <v>0.369999999999999</v>
      </c>
    </row>
    <row r="444" spans="1:25">
      <c r="A444" s="12">
        <f t="shared" si="6"/>
        <v>443</v>
      </c>
      <c r="B444" s="32">
        <v>42522</v>
      </c>
      <c r="C444" s="12">
        <v>3.04</v>
      </c>
      <c r="D444" s="12">
        <v>0.79240999999999995</v>
      </c>
      <c r="E444" s="12">
        <v>-1.67954</v>
      </c>
      <c r="F444" s="12">
        <v>0.28000000000000003</v>
      </c>
      <c r="G444" s="12">
        <v>13.1801575227248</v>
      </c>
      <c r="H444" s="12">
        <v>10.727922162194099</v>
      </c>
      <c r="I444" s="12">
        <v>0.38</v>
      </c>
      <c r="K444" s="12">
        <v>3.04</v>
      </c>
      <c r="L444" s="12">
        <v>0.79240999999999995</v>
      </c>
      <c r="M444" s="12">
        <v>-1.67954</v>
      </c>
      <c r="N444" s="12">
        <v>0.28000000000000003</v>
      </c>
      <c r="O444" s="12">
        <v>13.1801575227247</v>
      </c>
      <c r="P444" s="12">
        <v>10.727922162194099</v>
      </c>
      <c r="Q444" s="12">
        <v>0.38</v>
      </c>
      <c r="S444" s="12">
        <v>3.04</v>
      </c>
      <c r="T444" s="12">
        <v>0.79240999999997896</v>
      </c>
      <c r="U444" s="12">
        <v>-1.67954000000001</v>
      </c>
      <c r="V444" s="12">
        <v>0.28000000000000602</v>
      </c>
      <c r="W444" s="12">
        <v>13.1801575227248</v>
      </c>
      <c r="X444" s="12">
        <v>10.727922162194099</v>
      </c>
      <c r="Y444" s="12">
        <v>0.37999999999999901</v>
      </c>
    </row>
    <row r="445" spans="1:25">
      <c r="A445" s="12">
        <f t="shared" si="6"/>
        <v>444</v>
      </c>
      <c r="B445" s="32">
        <v>42552</v>
      </c>
      <c r="C445" s="12">
        <v>2.76</v>
      </c>
      <c r="D445" s="12">
        <v>0.75114999999999998</v>
      </c>
      <c r="E445" s="12">
        <v>-2.0152700000000001</v>
      </c>
      <c r="F445" s="12">
        <v>0.18</v>
      </c>
      <c r="G445" s="12">
        <v>13.1894420030433</v>
      </c>
      <c r="H445" s="12">
        <v>10.720385066675901</v>
      </c>
      <c r="I445" s="12">
        <v>0.39</v>
      </c>
      <c r="K445" s="12">
        <v>2.76</v>
      </c>
      <c r="L445" s="12">
        <v>0.75114999999999998</v>
      </c>
      <c r="M445" s="12">
        <v>-2.0152700000000001</v>
      </c>
      <c r="N445" s="12">
        <v>0.18</v>
      </c>
      <c r="O445" s="12">
        <v>13.1894420030433</v>
      </c>
      <c r="P445" s="12">
        <v>10.720385066675901</v>
      </c>
      <c r="Q445" s="12">
        <v>0.39</v>
      </c>
      <c r="S445" s="12">
        <v>2.76</v>
      </c>
      <c r="T445" s="12">
        <v>0.751149999999975</v>
      </c>
      <c r="U445" s="12">
        <v>-2.0152700000000201</v>
      </c>
      <c r="V445" s="12">
        <v>0.18000000000000599</v>
      </c>
      <c r="W445" s="12">
        <v>13.1894420030433</v>
      </c>
      <c r="X445" s="12">
        <v>10.720385066675901</v>
      </c>
      <c r="Y445" s="12">
        <v>0.38999999999999901</v>
      </c>
    </row>
    <row r="446" spans="1:25">
      <c r="A446" s="12">
        <f t="shared" si="6"/>
        <v>445</v>
      </c>
      <c r="B446" s="32">
        <v>42583</v>
      </c>
      <c r="C446" s="12">
        <v>2.66</v>
      </c>
      <c r="D446" s="12">
        <v>0.90098999999999996</v>
      </c>
      <c r="E446" s="12">
        <v>-1.98441</v>
      </c>
      <c r="F446" s="12">
        <v>0.28000000000000003</v>
      </c>
      <c r="G446" s="12">
        <v>13.0900926017252</v>
      </c>
      <c r="H446" s="12">
        <v>10.596118455419401</v>
      </c>
      <c r="I446" s="12">
        <v>0.4</v>
      </c>
      <c r="K446" s="12">
        <v>2.66</v>
      </c>
      <c r="L446" s="12">
        <v>0.90098999999999996</v>
      </c>
      <c r="M446" s="12">
        <v>-1.98441</v>
      </c>
      <c r="N446" s="12">
        <v>0.28000000000000003</v>
      </c>
      <c r="O446" s="12">
        <v>13.0900926017252</v>
      </c>
      <c r="P446" s="12">
        <v>10.596118455419401</v>
      </c>
      <c r="Q446" s="12">
        <v>0.4</v>
      </c>
      <c r="S446" s="12">
        <v>2.6600000000000099</v>
      </c>
      <c r="T446" s="12">
        <v>0.90098999999997198</v>
      </c>
      <c r="U446" s="12">
        <v>-1.98441000000003</v>
      </c>
      <c r="V446" s="12">
        <v>0.28000000000000702</v>
      </c>
      <c r="W446" s="12">
        <v>13.0900926017252</v>
      </c>
      <c r="X446" s="12">
        <v>10.596118455419401</v>
      </c>
      <c r="Y446" s="12">
        <v>0.39999999999999902</v>
      </c>
    </row>
    <row r="447" spans="1:25">
      <c r="A447" s="12">
        <f t="shared" si="6"/>
        <v>446</v>
      </c>
      <c r="B447" s="32">
        <v>42614</v>
      </c>
      <c r="C447" s="12">
        <v>2.71</v>
      </c>
      <c r="D447" s="12">
        <v>1.2256899999999999</v>
      </c>
      <c r="E447" s="12">
        <v>-1.73309</v>
      </c>
      <c r="F447" s="12">
        <v>0.38</v>
      </c>
      <c r="G447" s="12">
        <v>13.0300231661237</v>
      </c>
      <c r="H447" s="12">
        <v>10.5180308699187</v>
      </c>
      <c r="I447" s="12">
        <v>0.4</v>
      </c>
      <c r="K447" s="12">
        <v>2.71</v>
      </c>
      <c r="L447" s="12">
        <v>1.2256899999999999</v>
      </c>
      <c r="M447" s="12">
        <v>-1.73309</v>
      </c>
      <c r="N447" s="12">
        <v>0.38</v>
      </c>
      <c r="O447" s="12">
        <v>13.0300231661237</v>
      </c>
      <c r="P447" s="12">
        <v>10.5180308699187</v>
      </c>
      <c r="Q447" s="12">
        <v>0.4</v>
      </c>
      <c r="S447" s="12">
        <v>2.7100000000000102</v>
      </c>
      <c r="T447" s="12">
        <v>1.22568999999997</v>
      </c>
      <c r="U447" s="12">
        <v>-1.73309000000005</v>
      </c>
      <c r="V447" s="12">
        <v>0.380000000000007</v>
      </c>
      <c r="W447" s="12">
        <v>13.0300231661237</v>
      </c>
      <c r="X447" s="12">
        <v>10.5180308699187</v>
      </c>
      <c r="Y447" s="12">
        <v>0.39999999999999902</v>
      </c>
    </row>
    <row r="448" spans="1:25">
      <c r="A448" s="12">
        <f t="shared" si="6"/>
        <v>447</v>
      </c>
      <c r="B448" s="32">
        <v>42644</v>
      </c>
      <c r="C448" s="12">
        <v>2.54</v>
      </c>
      <c r="D448" s="12">
        <v>1.46407</v>
      </c>
      <c r="E448" s="12">
        <v>-1.2589399999999999</v>
      </c>
      <c r="F448" s="12">
        <v>0.28000000000000003</v>
      </c>
      <c r="G448" s="12">
        <v>13.067688721905601</v>
      </c>
      <c r="H448" s="12">
        <v>10.559957317252101</v>
      </c>
      <c r="I448" s="12">
        <v>0.4</v>
      </c>
      <c r="K448" s="12">
        <v>2.54</v>
      </c>
      <c r="L448" s="12">
        <v>1.46407</v>
      </c>
      <c r="M448" s="12">
        <v>-1.2589399999999999</v>
      </c>
      <c r="N448" s="12">
        <v>0.28000000000000003</v>
      </c>
      <c r="O448" s="12">
        <v>13.067688721905601</v>
      </c>
      <c r="P448" s="12">
        <v>10.559957317252101</v>
      </c>
      <c r="Q448" s="12">
        <v>0.4</v>
      </c>
      <c r="S448" s="12">
        <v>2.54000000000002</v>
      </c>
      <c r="T448" s="12">
        <v>1.46406999999997</v>
      </c>
      <c r="U448" s="12">
        <v>-1.2589400000000599</v>
      </c>
      <c r="V448" s="12">
        <v>0.28000000000000702</v>
      </c>
      <c r="W448" s="12">
        <v>13.067688721905601</v>
      </c>
      <c r="X448" s="12">
        <v>10.5599573172522</v>
      </c>
      <c r="Y448" s="12">
        <v>0.39999999999999802</v>
      </c>
    </row>
    <row r="449" spans="1:25">
      <c r="A449" s="12">
        <f t="shared" si="6"/>
        <v>448</v>
      </c>
      <c r="B449" s="32">
        <v>42675</v>
      </c>
      <c r="C449" s="12">
        <v>2.34</v>
      </c>
      <c r="D449" s="12">
        <v>1.44092</v>
      </c>
      <c r="E449" s="12">
        <v>-0.87897999999999998</v>
      </c>
      <c r="F449" s="12">
        <v>8.0000000000000099E-2</v>
      </c>
      <c r="G449" s="12">
        <v>12.955302992803601</v>
      </c>
      <c r="H449" s="12">
        <v>10.423960035436901</v>
      </c>
      <c r="I449" s="12">
        <v>0.41</v>
      </c>
      <c r="K449" s="12">
        <v>2.34</v>
      </c>
      <c r="L449" s="12">
        <v>1.44092</v>
      </c>
      <c r="M449" s="12">
        <v>-0.87897999999999998</v>
      </c>
      <c r="N449" s="12">
        <v>8.0000000000000099E-2</v>
      </c>
      <c r="O449" s="12">
        <v>12.955302992803601</v>
      </c>
      <c r="P449" s="12">
        <v>10.423960035436901</v>
      </c>
      <c r="Q449" s="12">
        <v>0.41</v>
      </c>
      <c r="S449" s="12">
        <v>2.3400000000000198</v>
      </c>
      <c r="T449" s="12">
        <v>1.44091999999997</v>
      </c>
      <c r="U449" s="12">
        <v>-0.87898000000007204</v>
      </c>
      <c r="V449" s="12">
        <v>8.0000000000007995E-2</v>
      </c>
      <c r="W449" s="12">
        <v>12.955302992803601</v>
      </c>
      <c r="X449" s="12">
        <v>10.423960035436901</v>
      </c>
      <c r="Y449" s="12">
        <v>0.40999999999999798</v>
      </c>
    </row>
    <row r="450" spans="1:25">
      <c r="A450" s="12">
        <f t="shared" si="6"/>
        <v>449</v>
      </c>
      <c r="B450" s="32">
        <v>42705</v>
      </c>
      <c r="C450" s="12">
        <v>2.38</v>
      </c>
      <c r="D450" s="12">
        <v>1.70842</v>
      </c>
      <c r="E450" s="12">
        <v>0.50660000000000005</v>
      </c>
      <c r="F450" s="12">
        <v>8.0000000000000099E-2</v>
      </c>
      <c r="G450" s="12">
        <v>12.9204935907185</v>
      </c>
      <c r="H450" s="12">
        <v>10.4253907935213</v>
      </c>
      <c r="I450" s="12">
        <v>0.54</v>
      </c>
      <c r="K450" s="12">
        <v>2.38</v>
      </c>
      <c r="L450" s="12">
        <v>1.70842</v>
      </c>
      <c r="M450" s="12">
        <v>0.50660000000000005</v>
      </c>
      <c r="N450" s="12">
        <v>8.0000000000000099E-2</v>
      </c>
      <c r="O450" s="12">
        <v>12.9204935907185</v>
      </c>
      <c r="P450" s="12">
        <v>10.4253907935213</v>
      </c>
      <c r="Q450" s="12">
        <v>0.54</v>
      </c>
      <c r="S450" s="12">
        <v>2.3800000000000301</v>
      </c>
      <c r="T450" s="12">
        <v>1.7084199999999701</v>
      </c>
      <c r="U450" s="12">
        <v>0.506599999999919</v>
      </c>
      <c r="V450" s="12">
        <v>8.0000000000009605E-2</v>
      </c>
      <c r="W450" s="12">
        <v>12.9204935907186</v>
      </c>
      <c r="X450" s="12">
        <v>10.4253907935214</v>
      </c>
      <c r="Y450" s="12">
        <v>0.53999999999999504</v>
      </c>
    </row>
    <row r="451" spans="1:25">
      <c r="A451" s="12">
        <f t="shared" si="6"/>
        <v>450</v>
      </c>
      <c r="B451" s="32">
        <v>42736</v>
      </c>
      <c r="C451" s="12">
        <v>2.21</v>
      </c>
      <c r="D451" s="12">
        <v>2.03667</v>
      </c>
      <c r="E451" s="12">
        <v>-0.47761999999999999</v>
      </c>
      <c r="F451" s="12">
        <v>8.0000000000000099E-2</v>
      </c>
      <c r="G451" s="12">
        <v>12.904408947746999</v>
      </c>
      <c r="H451" s="12">
        <v>10.4209934859288</v>
      </c>
      <c r="I451" s="12">
        <v>0.65</v>
      </c>
      <c r="K451" s="12">
        <v>2.21</v>
      </c>
      <c r="L451" s="12">
        <v>2.03667</v>
      </c>
      <c r="M451" s="12">
        <v>-0.47761999999999999</v>
      </c>
      <c r="N451" s="12">
        <v>8.0000000000000099E-2</v>
      </c>
      <c r="O451" s="12">
        <v>12.904408947746999</v>
      </c>
      <c r="P451" s="12">
        <v>10.4209934859288</v>
      </c>
      <c r="Q451" s="12">
        <v>0.65</v>
      </c>
      <c r="S451" s="12">
        <v>2.2100000000000302</v>
      </c>
      <c r="T451" s="12">
        <v>2.03666999999996</v>
      </c>
      <c r="U451" s="12">
        <v>-0.47762000000009602</v>
      </c>
      <c r="V451" s="12">
        <v>8.0000000000011701E-2</v>
      </c>
      <c r="W451" s="12">
        <v>12.904408947746999</v>
      </c>
      <c r="X451" s="12">
        <v>10.4209934859289</v>
      </c>
      <c r="Y451" s="12">
        <v>0.64999999999999103</v>
      </c>
    </row>
    <row r="452" spans="1:25">
      <c r="A452" s="12">
        <f t="shared" ref="A452:A472" si="7">A451+1</f>
        <v>451</v>
      </c>
      <c r="B452" s="32">
        <v>42767</v>
      </c>
      <c r="C452" s="12">
        <v>2.2799999999999998</v>
      </c>
      <c r="D452" s="12">
        <v>2.1890299999999998</v>
      </c>
      <c r="E452" s="12">
        <v>-0.18124999999999999</v>
      </c>
      <c r="F452" s="12">
        <v>7.6666666666669797E-2</v>
      </c>
      <c r="G452" s="12">
        <v>12.8759200758763</v>
      </c>
      <c r="H452" s="12">
        <v>10.480961392641399</v>
      </c>
      <c r="I452" s="12">
        <v>0.66</v>
      </c>
      <c r="K452" s="12">
        <v>2.2799999999999998</v>
      </c>
      <c r="L452" s="12">
        <v>2.1890299999999998</v>
      </c>
      <c r="M452" s="12">
        <v>-0.18124999999999999</v>
      </c>
      <c r="N452" s="12">
        <v>7.6666666666669797E-2</v>
      </c>
      <c r="O452" s="12">
        <v>12.8759200758763</v>
      </c>
      <c r="P452" s="12">
        <v>10.480961392641399</v>
      </c>
      <c r="Q452" s="12">
        <v>0.66</v>
      </c>
      <c r="S452" s="12">
        <v>2.28000000000003</v>
      </c>
      <c r="T452" s="12">
        <v>2.1890299999999598</v>
      </c>
      <c r="U452" s="12">
        <v>-0.18125000000011801</v>
      </c>
      <c r="V452" s="12">
        <v>7.6666666666683397E-2</v>
      </c>
      <c r="W452" s="12">
        <v>12.8759200758763</v>
      </c>
      <c r="X452" s="12">
        <v>10.480961392641399</v>
      </c>
      <c r="Y452" s="12">
        <v>0.65999999999998604</v>
      </c>
    </row>
    <row r="453" spans="1:25">
      <c r="A453" s="12">
        <f t="shared" si="7"/>
        <v>452</v>
      </c>
      <c r="B453" s="32">
        <v>42795</v>
      </c>
      <c r="C453" s="12">
        <v>2.2799999999999998</v>
      </c>
      <c r="D453" s="12">
        <v>1.90083</v>
      </c>
      <c r="E453" s="12">
        <v>1.16415</v>
      </c>
      <c r="F453" s="12">
        <v>-0.22666666666666899</v>
      </c>
      <c r="G453" s="12">
        <v>12.791574556374099</v>
      </c>
      <c r="H453" s="12">
        <v>10.408782491475201</v>
      </c>
      <c r="I453" s="12">
        <v>0.79</v>
      </c>
      <c r="K453" s="12">
        <v>2.2799999999999998</v>
      </c>
      <c r="L453" s="12">
        <v>1.90083</v>
      </c>
      <c r="M453" s="12">
        <v>1.16415</v>
      </c>
      <c r="N453" s="12">
        <v>-0.22666666666666899</v>
      </c>
      <c r="O453" s="12">
        <v>12.791574556374099</v>
      </c>
      <c r="P453" s="12">
        <v>10.408782491475201</v>
      </c>
      <c r="Q453" s="12">
        <v>0.79</v>
      </c>
      <c r="S453" s="12">
        <v>2.28000000000003</v>
      </c>
      <c r="T453" s="12">
        <v>1.90082999999997</v>
      </c>
      <c r="U453" s="12">
        <v>1.1641499999998699</v>
      </c>
      <c r="V453" s="12">
        <v>-0.226666666666657</v>
      </c>
      <c r="W453" s="12">
        <v>12.791574556374099</v>
      </c>
      <c r="X453" s="12">
        <v>10.4087824914753</v>
      </c>
      <c r="Y453" s="12">
        <v>0.78999999999997905</v>
      </c>
    </row>
    <row r="454" spans="1:25">
      <c r="A454" s="12">
        <f t="shared" si="7"/>
        <v>453</v>
      </c>
      <c r="B454" s="32">
        <v>42826</v>
      </c>
      <c r="C454" s="12">
        <v>2.2799999999999998</v>
      </c>
      <c r="D454" s="12">
        <v>1.8387100000000001</v>
      </c>
      <c r="E454" s="12">
        <v>1.9331100000000001</v>
      </c>
      <c r="F454" s="12">
        <v>-0.23</v>
      </c>
      <c r="G454" s="12">
        <v>12.827926384703501</v>
      </c>
      <c r="H454" s="12">
        <v>10.4373612959639</v>
      </c>
      <c r="I454" s="12">
        <v>0.9</v>
      </c>
      <c r="K454" s="12">
        <v>2.2799999999999998</v>
      </c>
      <c r="L454" s="12">
        <v>1.8387100000000001</v>
      </c>
      <c r="M454" s="12">
        <v>1.9331100000000001</v>
      </c>
      <c r="N454" s="12">
        <v>-0.22999999999999901</v>
      </c>
      <c r="O454" s="12">
        <v>12.827926384703501</v>
      </c>
      <c r="P454" s="12">
        <v>10.4373612959639</v>
      </c>
      <c r="Q454" s="12">
        <v>0.9</v>
      </c>
      <c r="S454" s="12">
        <v>2.2800000000000402</v>
      </c>
      <c r="T454" s="12">
        <v>1.8387099999999701</v>
      </c>
      <c r="U454" s="12">
        <v>1.93310999999984</v>
      </c>
      <c r="V454" s="12">
        <v>-0.229999999999983</v>
      </c>
      <c r="W454" s="12">
        <v>12.8279263847036</v>
      </c>
      <c r="X454" s="12">
        <v>10.437361295963999</v>
      </c>
      <c r="Y454" s="12">
        <v>0.89999999999997105</v>
      </c>
    </row>
    <row r="455" spans="1:25">
      <c r="A455" s="12">
        <f t="shared" si="7"/>
        <v>454</v>
      </c>
      <c r="B455" s="32">
        <v>42856</v>
      </c>
      <c r="C455" s="12">
        <v>2.34</v>
      </c>
      <c r="D455" s="12">
        <v>1.65998</v>
      </c>
      <c r="E455" s="12">
        <v>2.0777299999999999</v>
      </c>
      <c r="F455" s="12">
        <v>-0.22666666666666899</v>
      </c>
      <c r="G455" s="12">
        <v>12.7155257074002</v>
      </c>
      <c r="H455" s="12">
        <v>10.293458410638801</v>
      </c>
      <c r="I455" s="12">
        <v>0.91</v>
      </c>
      <c r="K455" s="12">
        <v>2.34</v>
      </c>
      <c r="L455" s="12">
        <v>1.65998</v>
      </c>
      <c r="M455" s="12">
        <v>2.0777299999999999</v>
      </c>
      <c r="N455" s="12">
        <v>-0.22666666666666899</v>
      </c>
      <c r="O455" s="12">
        <v>12.7155257074002</v>
      </c>
      <c r="P455" s="12">
        <v>10.293458410638801</v>
      </c>
      <c r="Q455" s="12">
        <v>0.91</v>
      </c>
      <c r="S455" s="12">
        <v>2.3400000000000301</v>
      </c>
      <c r="T455" s="12">
        <v>1.65997999999997</v>
      </c>
      <c r="U455" s="12">
        <v>2.07772999999982</v>
      </c>
      <c r="V455" s="12">
        <v>-0.226666666666649</v>
      </c>
      <c r="W455" s="12">
        <v>12.7155257074003</v>
      </c>
      <c r="X455" s="12">
        <v>10.293458410638801</v>
      </c>
      <c r="Y455" s="12">
        <v>0.90999999999996295</v>
      </c>
    </row>
    <row r="456" spans="1:25">
      <c r="A456" s="12">
        <f t="shared" si="7"/>
        <v>455</v>
      </c>
      <c r="B456" s="32">
        <v>42887</v>
      </c>
      <c r="C456" s="12">
        <v>2.06</v>
      </c>
      <c r="D456" s="12">
        <v>1.5771500000000001</v>
      </c>
      <c r="E456" s="12">
        <v>1.78857</v>
      </c>
      <c r="F456" s="12">
        <v>-0.32333333333333097</v>
      </c>
      <c r="G456" s="12">
        <v>12.654093115027001</v>
      </c>
      <c r="H456" s="12">
        <v>10.258099413094699</v>
      </c>
      <c r="I456" s="12">
        <v>1.04</v>
      </c>
      <c r="K456" s="12">
        <v>2.06</v>
      </c>
      <c r="L456" s="12">
        <v>1.5771500000000001</v>
      </c>
      <c r="M456" s="12">
        <v>1.78857</v>
      </c>
      <c r="N456" s="12">
        <v>-0.32333333333333097</v>
      </c>
      <c r="O456" s="12">
        <v>12.654093115027001</v>
      </c>
      <c r="P456" s="12">
        <v>10.258099413094699</v>
      </c>
      <c r="Q456" s="12">
        <v>1.04</v>
      </c>
      <c r="S456" s="12">
        <v>2.0600000000000298</v>
      </c>
      <c r="T456" s="12">
        <v>1.5771499999999701</v>
      </c>
      <c r="U456" s="12">
        <v>1.7885699999997999</v>
      </c>
      <c r="V456" s="12">
        <v>-0.32333333333330699</v>
      </c>
      <c r="W456" s="12">
        <v>12.654093115027001</v>
      </c>
      <c r="X456" s="12">
        <v>10.258099413094801</v>
      </c>
      <c r="Y456" s="12">
        <v>1.0399999999999601</v>
      </c>
    </row>
    <row r="457" spans="1:25">
      <c r="A457" s="12">
        <f t="shared" si="7"/>
        <v>456</v>
      </c>
      <c r="B457" s="32">
        <v>42917</v>
      </c>
      <c r="C457" s="12">
        <v>2.09</v>
      </c>
      <c r="D457" s="12">
        <v>1.56019</v>
      </c>
      <c r="E457" s="12">
        <v>1.4460999999999999</v>
      </c>
      <c r="F457" s="12">
        <v>-0.32</v>
      </c>
      <c r="G457" s="12">
        <v>12.6566103000313</v>
      </c>
      <c r="H457" s="12">
        <v>10.268932144086101</v>
      </c>
      <c r="I457" s="12">
        <v>1.1499999999999999</v>
      </c>
      <c r="K457" s="12">
        <v>2.09</v>
      </c>
      <c r="L457" s="12">
        <v>1.56019</v>
      </c>
      <c r="M457" s="12">
        <v>1.4460999999999999</v>
      </c>
      <c r="N457" s="12">
        <v>-0.32</v>
      </c>
      <c r="O457" s="12">
        <v>12.6566103000313</v>
      </c>
      <c r="P457" s="12">
        <v>10.268932144086101</v>
      </c>
      <c r="Q457" s="12">
        <v>1.1499999999999999</v>
      </c>
      <c r="S457" s="12">
        <v>2.0900000000000301</v>
      </c>
      <c r="T457" s="12">
        <v>1.56018999999998</v>
      </c>
      <c r="U457" s="12">
        <v>1.4460999999997799</v>
      </c>
      <c r="V457" s="12">
        <v>-0.31999999999997197</v>
      </c>
      <c r="W457" s="12">
        <v>12.656610300031399</v>
      </c>
      <c r="X457" s="12">
        <v>10.2689321440862</v>
      </c>
      <c r="Y457" s="12">
        <v>1.14999999999995</v>
      </c>
    </row>
    <row r="458" spans="1:25">
      <c r="A458" s="12">
        <f t="shared" si="7"/>
        <v>457</v>
      </c>
      <c r="B458" s="32">
        <v>42948</v>
      </c>
      <c r="C458" s="12">
        <v>2.19</v>
      </c>
      <c r="D458" s="12">
        <v>1.62876</v>
      </c>
      <c r="E458" s="12">
        <v>1.1073299999999999</v>
      </c>
      <c r="F458" s="12">
        <v>-0.22</v>
      </c>
      <c r="G458" s="12">
        <v>12.5817535588961</v>
      </c>
      <c r="H458" s="12">
        <v>10.141037288256999</v>
      </c>
      <c r="I458" s="12">
        <v>1.1599999999999999</v>
      </c>
      <c r="K458" s="12">
        <v>2.19</v>
      </c>
      <c r="L458" s="12">
        <v>1.62876</v>
      </c>
      <c r="M458" s="12">
        <v>1.1073299999999999</v>
      </c>
      <c r="N458" s="12">
        <v>-0.22</v>
      </c>
      <c r="O458" s="12">
        <v>12.5817535588961</v>
      </c>
      <c r="P458" s="12">
        <v>10.141037288256999</v>
      </c>
      <c r="Q458" s="12">
        <v>1.1599999999999999</v>
      </c>
      <c r="S458" s="12">
        <v>2.1900000000000199</v>
      </c>
      <c r="T458" s="12">
        <v>1.62875999999997</v>
      </c>
      <c r="U458" s="12">
        <v>1.1073299999997701</v>
      </c>
      <c r="V458" s="12">
        <v>-0.219999999999969</v>
      </c>
      <c r="W458" s="12">
        <v>12.5817535588961</v>
      </c>
      <c r="X458" s="12">
        <v>10.141037288257101</v>
      </c>
      <c r="Y458" s="12">
        <v>1.15999999999994</v>
      </c>
    </row>
    <row r="459" spans="1:25">
      <c r="A459" s="12">
        <f t="shared" si="7"/>
        <v>458</v>
      </c>
      <c r="B459" s="32">
        <v>42979</v>
      </c>
      <c r="C459" s="12">
        <v>1.97</v>
      </c>
      <c r="D459" s="12">
        <v>1.8793899999999999</v>
      </c>
      <c r="E459" s="12">
        <v>1.22201</v>
      </c>
      <c r="F459" s="12">
        <v>-0.42</v>
      </c>
      <c r="G459" s="12">
        <v>12.519533929987899</v>
      </c>
      <c r="H459" s="12">
        <v>10.1064854451645</v>
      </c>
      <c r="I459" s="12">
        <v>1.1499999999999999</v>
      </c>
      <c r="K459" s="12">
        <v>1.97</v>
      </c>
      <c r="L459" s="12">
        <v>1.8793899999999999</v>
      </c>
      <c r="M459" s="12">
        <v>1.22201</v>
      </c>
      <c r="N459" s="12">
        <v>-0.42</v>
      </c>
      <c r="O459" s="12">
        <v>12.519533929987899</v>
      </c>
      <c r="P459" s="12">
        <v>10.1064854451645</v>
      </c>
      <c r="Q459" s="12">
        <v>1.1499999999999999</v>
      </c>
      <c r="S459" s="12">
        <v>1.97000000000001</v>
      </c>
      <c r="T459" s="12">
        <v>1.8793899999999699</v>
      </c>
      <c r="U459" s="12">
        <v>1.22200999999977</v>
      </c>
      <c r="V459" s="12">
        <v>-0.41999999999996901</v>
      </c>
      <c r="W459" s="12">
        <v>12.519533929988</v>
      </c>
      <c r="X459" s="12">
        <v>10.1064854451646</v>
      </c>
      <c r="Y459" s="12">
        <v>1.14999999999994</v>
      </c>
    </row>
    <row r="460" spans="1:25">
      <c r="A460" s="12">
        <f t="shared" si="7"/>
        <v>459</v>
      </c>
      <c r="B460" s="32">
        <v>43009</v>
      </c>
      <c r="C460" s="12">
        <v>1.94</v>
      </c>
      <c r="D460" s="12">
        <v>1.8189500000000001</v>
      </c>
      <c r="E460" s="12">
        <v>2.6544300000000001</v>
      </c>
      <c r="F460" s="12">
        <v>-0.52000000000000102</v>
      </c>
      <c r="G460" s="12">
        <v>12.5084285383069</v>
      </c>
      <c r="H460" s="12">
        <v>10.122447951882799</v>
      </c>
      <c r="I460" s="12">
        <v>1.1499999999999999</v>
      </c>
      <c r="K460" s="12">
        <v>1.94</v>
      </c>
      <c r="L460" s="12">
        <v>1.8189500000000001</v>
      </c>
      <c r="M460" s="12">
        <v>2.6544300000000001</v>
      </c>
      <c r="N460" s="12">
        <v>-0.52000000000000102</v>
      </c>
      <c r="O460" s="12">
        <v>12.5084285383069</v>
      </c>
      <c r="P460" s="12">
        <v>10.122447951882799</v>
      </c>
      <c r="Q460" s="12">
        <v>1.1499999999999999</v>
      </c>
      <c r="S460" s="12">
        <v>1.9400000000000199</v>
      </c>
      <c r="T460" s="12">
        <v>1.8189499999999801</v>
      </c>
      <c r="U460" s="12">
        <v>2.65442999999977</v>
      </c>
      <c r="V460" s="12">
        <v>-0.51999999999996505</v>
      </c>
      <c r="W460" s="12">
        <v>12.5084285383069</v>
      </c>
      <c r="X460" s="12">
        <v>10.122447951882901</v>
      </c>
      <c r="Y460" s="12">
        <v>1.14999999999994</v>
      </c>
    </row>
    <row r="461" spans="1:25">
      <c r="A461" s="12">
        <f t="shared" si="7"/>
        <v>460</v>
      </c>
      <c r="B461" s="32">
        <v>43040</v>
      </c>
      <c r="C461" s="12">
        <v>1.85</v>
      </c>
      <c r="D461" s="12">
        <v>1.9594400000000001</v>
      </c>
      <c r="E461" s="12">
        <v>3.4027500000000002</v>
      </c>
      <c r="F461" s="12">
        <v>-0.42</v>
      </c>
      <c r="G461" s="12">
        <v>12.367250708263001</v>
      </c>
      <c r="H461" s="12">
        <v>9.9746687359322106</v>
      </c>
      <c r="I461" s="12">
        <v>1.1599999999999999</v>
      </c>
      <c r="K461" s="12">
        <v>1.85</v>
      </c>
      <c r="L461" s="12">
        <v>1.9594400000000001</v>
      </c>
      <c r="M461" s="12">
        <v>3.4027500000000002</v>
      </c>
      <c r="N461" s="12">
        <v>-0.42</v>
      </c>
      <c r="O461" s="12">
        <v>12.367250708263001</v>
      </c>
      <c r="P461" s="12">
        <v>9.9746687359322106</v>
      </c>
      <c r="Q461" s="12">
        <v>1.1599999999999999</v>
      </c>
      <c r="S461" s="12">
        <v>1.8500000000000201</v>
      </c>
      <c r="T461" s="12">
        <v>1.9594399999999801</v>
      </c>
      <c r="U461" s="12">
        <v>3.4027499999997701</v>
      </c>
      <c r="V461" s="12">
        <v>-0.41999999999996401</v>
      </c>
      <c r="W461" s="12">
        <v>12.367250708263001</v>
      </c>
      <c r="X461" s="12">
        <v>9.9746687359323207</v>
      </c>
      <c r="Y461" s="12">
        <v>1.15999999999993</v>
      </c>
    </row>
    <row r="462" spans="1:25">
      <c r="A462" s="12">
        <f t="shared" si="7"/>
        <v>461</v>
      </c>
      <c r="B462" s="32">
        <v>43070</v>
      </c>
      <c r="C462" s="12">
        <v>1.82</v>
      </c>
      <c r="D462" s="12">
        <v>1.8835</v>
      </c>
      <c r="E462" s="12">
        <v>2.9012199999999999</v>
      </c>
      <c r="F462" s="12">
        <v>-0.52000000000000102</v>
      </c>
      <c r="G462" s="12">
        <v>12.322660359251801</v>
      </c>
      <c r="H462" s="12">
        <v>10.014210428154</v>
      </c>
      <c r="I462" s="12">
        <v>1.3</v>
      </c>
      <c r="K462" s="12">
        <v>1.82</v>
      </c>
      <c r="L462" s="12">
        <v>1.8835</v>
      </c>
      <c r="M462" s="12">
        <v>2.9012199999999999</v>
      </c>
      <c r="N462" s="12">
        <v>-0.52000000000000102</v>
      </c>
      <c r="O462" s="12">
        <v>12.322660359251801</v>
      </c>
      <c r="P462" s="12">
        <v>10.014210428154</v>
      </c>
      <c r="Q462" s="12">
        <v>1.3</v>
      </c>
      <c r="S462" s="12">
        <v>1.8200000000000101</v>
      </c>
      <c r="T462" s="12">
        <v>1.88349999999997</v>
      </c>
      <c r="U462" s="12">
        <v>2.9012199999997699</v>
      </c>
      <c r="V462" s="12">
        <v>-0.51999999999996205</v>
      </c>
      <c r="W462" s="12">
        <v>12.3226603592519</v>
      </c>
      <c r="X462" s="12">
        <v>10.014210428154099</v>
      </c>
      <c r="Y462" s="12">
        <v>1.2999999999999201</v>
      </c>
    </row>
    <row r="463" spans="1:25">
      <c r="A463" s="12">
        <f t="shared" si="7"/>
        <v>462</v>
      </c>
      <c r="B463" s="32">
        <v>43101</v>
      </c>
      <c r="C463" s="12">
        <v>1.54</v>
      </c>
      <c r="D463" s="12">
        <v>1.84423</v>
      </c>
      <c r="E463" s="12">
        <v>2.8260399999999999</v>
      </c>
      <c r="F463" s="12">
        <v>-0.52000000000000102</v>
      </c>
      <c r="G463" s="12">
        <v>12.18783149776</v>
      </c>
      <c r="H463" s="12">
        <v>9.9205858974033898</v>
      </c>
      <c r="I463" s="12">
        <v>1.41</v>
      </c>
      <c r="K463" s="12">
        <v>1.54</v>
      </c>
      <c r="L463" s="12">
        <v>1.84423</v>
      </c>
      <c r="M463" s="12">
        <v>2.8260399999999999</v>
      </c>
      <c r="N463" s="12">
        <v>-0.52000000000000102</v>
      </c>
      <c r="O463" s="12">
        <v>12.18783149776</v>
      </c>
      <c r="P463" s="12">
        <v>9.9205858974033898</v>
      </c>
      <c r="Q463" s="12">
        <v>1.41</v>
      </c>
      <c r="S463" s="12">
        <v>1.54000000000001</v>
      </c>
      <c r="T463" s="12">
        <v>1.8442299999999701</v>
      </c>
      <c r="U463" s="12">
        <v>2.8260399999997698</v>
      </c>
      <c r="V463" s="12">
        <v>-0.51999999999996005</v>
      </c>
      <c r="W463" s="12">
        <v>12.187831497760101</v>
      </c>
      <c r="X463" s="12">
        <v>9.9205858974034999</v>
      </c>
      <c r="Y463" s="12">
        <v>1.40999999999992</v>
      </c>
    </row>
    <row r="464" spans="1:25">
      <c r="A464" s="12">
        <f t="shared" si="7"/>
        <v>463</v>
      </c>
      <c r="B464" s="32">
        <v>43132</v>
      </c>
      <c r="C464" s="12">
        <v>1.64</v>
      </c>
      <c r="D464" s="12">
        <v>1.96394</v>
      </c>
      <c r="E464" s="12">
        <v>3.6798099999999998</v>
      </c>
      <c r="F464" s="12">
        <v>-0.52000000000000102</v>
      </c>
      <c r="G464" s="12">
        <v>12.089939196101399</v>
      </c>
      <c r="H464" s="12">
        <v>9.8203944067695605</v>
      </c>
      <c r="I464" s="12">
        <v>1.42</v>
      </c>
      <c r="K464" s="12">
        <v>1.64</v>
      </c>
      <c r="L464" s="12">
        <v>1.96394</v>
      </c>
      <c r="M464" s="12">
        <v>3.6798099999999998</v>
      </c>
      <c r="N464" s="12">
        <v>-0.52000000000000102</v>
      </c>
      <c r="O464" s="12">
        <v>12.089939196101399</v>
      </c>
      <c r="P464" s="12">
        <v>9.8203944067695605</v>
      </c>
      <c r="Q464" s="12">
        <v>1.42</v>
      </c>
      <c r="S464" s="12">
        <v>1.6400000000000201</v>
      </c>
      <c r="T464" s="12">
        <v>1.96393999999997</v>
      </c>
      <c r="U464" s="12">
        <v>3.67980999999978</v>
      </c>
      <c r="V464" s="12">
        <v>-0.51999999999995705</v>
      </c>
      <c r="W464" s="12">
        <v>12.089939196101501</v>
      </c>
      <c r="X464" s="12">
        <v>9.8203944067696707</v>
      </c>
      <c r="Y464" s="12">
        <v>1.41999999999991</v>
      </c>
    </row>
    <row r="465" spans="1:25">
      <c r="A465" s="12">
        <f t="shared" si="7"/>
        <v>464</v>
      </c>
      <c r="B465" s="32">
        <v>43160</v>
      </c>
      <c r="C465" s="12">
        <v>1.9</v>
      </c>
      <c r="D465" s="12">
        <v>2.1773799999999999</v>
      </c>
      <c r="E465" s="12">
        <v>3.62643</v>
      </c>
      <c r="F465" s="12">
        <v>-0.62</v>
      </c>
      <c r="G465" s="12">
        <v>12.074588719019401</v>
      </c>
      <c r="H465" s="12">
        <v>9.7961507857318093</v>
      </c>
      <c r="I465" s="12">
        <v>1.51</v>
      </c>
      <c r="K465" s="12">
        <v>1.9</v>
      </c>
      <c r="L465" s="12">
        <v>2.1773799999999999</v>
      </c>
      <c r="M465" s="12">
        <v>3.62643</v>
      </c>
      <c r="N465" s="12">
        <v>-0.62</v>
      </c>
      <c r="O465" s="12">
        <v>12.074588719019401</v>
      </c>
      <c r="P465" s="12">
        <v>9.7961507857318093</v>
      </c>
      <c r="Q465" s="12">
        <v>1.51</v>
      </c>
      <c r="S465" s="12">
        <v>1.9000000000000199</v>
      </c>
      <c r="T465" s="12">
        <v>2.1773799999999599</v>
      </c>
      <c r="U465" s="12">
        <v>3.62642999999979</v>
      </c>
      <c r="V465" s="12">
        <v>-0.61999999999995403</v>
      </c>
      <c r="W465" s="12">
        <v>12.0745887190196</v>
      </c>
      <c r="X465" s="12">
        <v>9.7961507857319301</v>
      </c>
      <c r="Y465" s="12">
        <v>1.5099999999999101</v>
      </c>
    </row>
    <row r="466" spans="1:25">
      <c r="A466" s="12">
        <f t="shared" si="7"/>
        <v>465</v>
      </c>
      <c r="B466" s="32">
        <v>43191</v>
      </c>
      <c r="C466" s="12">
        <v>1.72</v>
      </c>
      <c r="D466" s="12">
        <v>2.1526100000000001</v>
      </c>
      <c r="E466" s="12">
        <v>3.8062100000000001</v>
      </c>
      <c r="F466" s="12">
        <v>-0.72</v>
      </c>
      <c r="G466" s="12">
        <v>11.8998676789755</v>
      </c>
      <c r="H466" s="12">
        <v>9.6633581776377504</v>
      </c>
      <c r="I466" s="12">
        <v>1.69</v>
      </c>
      <c r="K466" s="12">
        <v>1.72</v>
      </c>
      <c r="L466" s="12">
        <v>2.1526100000000001</v>
      </c>
      <c r="M466" s="12">
        <v>3.8062100000000001</v>
      </c>
      <c r="N466" s="12">
        <v>-0.72</v>
      </c>
      <c r="O466" s="12">
        <v>11.8998676789755</v>
      </c>
      <c r="P466" s="12">
        <v>9.6633581776377504</v>
      </c>
      <c r="Q466" s="12">
        <v>1.69</v>
      </c>
      <c r="S466" s="12">
        <v>1.72000000000002</v>
      </c>
      <c r="T466" s="12">
        <v>2.15260999999995</v>
      </c>
      <c r="U466" s="12">
        <v>3.8062099999997998</v>
      </c>
      <c r="V466" s="12">
        <v>-0.71999999999995201</v>
      </c>
      <c r="W466" s="12">
        <v>11.899867678975699</v>
      </c>
      <c r="X466" s="12">
        <v>9.6633581776378694</v>
      </c>
      <c r="Y466" s="12">
        <v>1.68999999999991</v>
      </c>
    </row>
    <row r="467" spans="1:25">
      <c r="A467" s="12">
        <f t="shared" si="7"/>
        <v>466</v>
      </c>
      <c r="B467" s="32">
        <v>43221</v>
      </c>
      <c r="C467" s="12">
        <v>2</v>
      </c>
      <c r="D467" s="12">
        <v>2.3651200000000001</v>
      </c>
      <c r="E467" s="12">
        <v>2.9562599999999999</v>
      </c>
      <c r="F467" s="12">
        <v>-0.82</v>
      </c>
      <c r="G467" s="12">
        <v>11.6685732089887</v>
      </c>
      <c r="H467" s="12">
        <v>9.4850897308968207</v>
      </c>
      <c r="I467" s="12">
        <v>1.7</v>
      </c>
      <c r="K467" s="12">
        <v>2</v>
      </c>
      <c r="L467" s="12">
        <v>2.3651200000000001</v>
      </c>
      <c r="M467" s="12">
        <v>2.9562599999999999</v>
      </c>
      <c r="N467" s="12">
        <v>-0.82</v>
      </c>
      <c r="O467" s="12">
        <v>11.6685732089887</v>
      </c>
      <c r="P467" s="12">
        <v>9.4850897308968207</v>
      </c>
      <c r="Q467" s="12">
        <v>1.7</v>
      </c>
      <c r="S467" s="12">
        <v>2.00000000000002</v>
      </c>
      <c r="T467" s="12">
        <v>2.3651199999999402</v>
      </c>
      <c r="U467" s="12">
        <v>2.9562599999998298</v>
      </c>
      <c r="V467" s="12">
        <v>-0.81999999999995199</v>
      </c>
      <c r="W467" s="12">
        <v>11.6685732089888</v>
      </c>
      <c r="X467" s="12">
        <v>9.4850897308969504</v>
      </c>
      <c r="Y467" s="12">
        <v>1.69999999999991</v>
      </c>
    </row>
    <row r="468" spans="1:25">
      <c r="A468" s="12">
        <f t="shared" si="7"/>
        <v>467</v>
      </c>
      <c r="B468" s="32">
        <v>43252</v>
      </c>
      <c r="C468" s="12">
        <v>1.98</v>
      </c>
      <c r="D468" s="12">
        <v>2.38428</v>
      </c>
      <c r="E468" s="12">
        <v>3.5398100000000001</v>
      </c>
      <c r="F468" s="12">
        <v>-0.62</v>
      </c>
      <c r="G468" s="12">
        <v>11.601712775459101</v>
      </c>
      <c r="H468" s="12">
        <v>9.4015753310579697</v>
      </c>
      <c r="I468" s="12">
        <v>1.82</v>
      </c>
      <c r="K468" s="12">
        <v>1.98</v>
      </c>
      <c r="L468" s="12">
        <v>2.38428</v>
      </c>
      <c r="M468" s="12">
        <v>3.5398100000000001</v>
      </c>
      <c r="N468" s="12">
        <v>-0.62</v>
      </c>
      <c r="O468" s="12">
        <v>11.601712775459101</v>
      </c>
      <c r="P468" s="12">
        <v>9.4015753310579697</v>
      </c>
      <c r="Q468" s="12">
        <v>1.82</v>
      </c>
      <c r="S468" s="12">
        <v>1.98000000000002</v>
      </c>
      <c r="T468" s="12">
        <v>2.38427999999992</v>
      </c>
      <c r="U468" s="12">
        <v>3.5398099999998598</v>
      </c>
      <c r="V468" s="12">
        <v>-0.61999999999995303</v>
      </c>
      <c r="W468" s="12">
        <v>11.601712775459299</v>
      </c>
      <c r="X468" s="12">
        <v>9.4015753310580994</v>
      </c>
      <c r="Y468" s="12">
        <v>1.8199999999998999</v>
      </c>
    </row>
    <row r="469" spans="1:25">
      <c r="A469" s="12">
        <f t="shared" si="7"/>
        <v>468</v>
      </c>
      <c r="B469" s="32">
        <v>43282</v>
      </c>
      <c r="C469" s="12">
        <v>1.83</v>
      </c>
      <c r="D469" s="12">
        <v>2.4403800000000002</v>
      </c>
      <c r="E469" s="12">
        <v>4.12486</v>
      </c>
      <c r="F469" s="12">
        <v>-0.72</v>
      </c>
      <c r="G469" s="12">
        <v>11.435477089908201</v>
      </c>
      <c r="H469" s="12">
        <v>9.2931419930059995</v>
      </c>
      <c r="I469" s="12">
        <v>1.91</v>
      </c>
      <c r="K469" s="12">
        <v>1.83</v>
      </c>
      <c r="L469" s="12">
        <v>2.4403800000000002</v>
      </c>
      <c r="M469" s="12">
        <v>4.12486</v>
      </c>
      <c r="N469" s="12">
        <v>-0.72</v>
      </c>
      <c r="O469" s="12">
        <v>11.435477089908201</v>
      </c>
      <c r="P469" s="12">
        <v>9.2931419930059995</v>
      </c>
      <c r="Q469" s="12">
        <v>1.91</v>
      </c>
      <c r="S469" s="12">
        <v>1.8300000000000201</v>
      </c>
      <c r="T469" s="12">
        <v>2.4403799999998999</v>
      </c>
      <c r="U469" s="12">
        <v>4.1248599999998898</v>
      </c>
      <c r="V469" s="12">
        <v>-0.71999999999995301</v>
      </c>
      <c r="W469" s="12">
        <v>11.4354770899084</v>
      </c>
      <c r="X469" s="12">
        <v>9.2931419930061292</v>
      </c>
      <c r="Y469" s="12">
        <v>1.9099999999999</v>
      </c>
    </row>
    <row r="470" spans="1:25">
      <c r="A470" s="12">
        <f t="shared" si="7"/>
        <v>469</v>
      </c>
      <c r="B470" s="32">
        <v>43313</v>
      </c>
      <c r="C470" s="12">
        <v>1.91</v>
      </c>
      <c r="D470" s="12">
        <v>2.2786</v>
      </c>
      <c r="E470" s="12">
        <v>5.4217399999999998</v>
      </c>
      <c r="F470" s="12">
        <v>-0.81666666666666998</v>
      </c>
      <c r="G470" s="12">
        <v>11.263380093294201</v>
      </c>
      <c r="H470" s="12">
        <v>9.1786128624154806</v>
      </c>
      <c r="I470" s="12">
        <v>1.91</v>
      </c>
      <c r="K470" s="12">
        <v>1.91</v>
      </c>
      <c r="L470" s="12">
        <v>2.2786</v>
      </c>
      <c r="M470" s="12">
        <v>5.4217399999999998</v>
      </c>
      <c r="N470" s="12">
        <v>-0.81666666666666998</v>
      </c>
      <c r="O470" s="12">
        <v>11.263380093294201</v>
      </c>
      <c r="P470" s="12">
        <v>9.1786128624154699</v>
      </c>
      <c r="Q470" s="12">
        <v>1.91</v>
      </c>
      <c r="S470" s="12">
        <v>1.9100000000000199</v>
      </c>
      <c r="T470" s="12">
        <v>2.2785999999998801</v>
      </c>
      <c r="U470" s="12">
        <v>5.4217399999999198</v>
      </c>
      <c r="V470" s="12">
        <v>-0.81666666666662302</v>
      </c>
      <c r="W470" s="12">
        <v>11.263380093294399</v>
      </c>
      <c r="X470" s="12">
        <v>9.1786128624156103</v>
      </c>
      <c r="Y470" s="12">
        <v>1.90999999999989</v>
      </c>
    </row>
    <row r="471" spans="1:25">
      <c r="A471" s="12">
        <f t="shared" si="7"/>
        <v>470</v>
      </c>
      <c r="B471" s="32">
        <v>43344</v>
      </c>
      <c r="C471" s="12">
        <v>1.83</v>
      </c>
      <c r="D471" s="12">
        <v>2.06534</v>
      </c>
      <c r="E471" s="12">
        <v>5.5828899999999999</v>
      </c>
      <c r="F471" s="12">
        <v>-0.91333333333333</v>
      </c>
      <c r="G471" s="12">
        <v>11.186924726486399</v>
      </c>
      <c r="H471" s="12">
        <v>9.0904378660722092</v>
      </c>
      <c r="I471" s="12">
        <v>1.95</v>
      </c>
      <c r="K471" s="12">
        <v>1.83</v>
      </c>
      <c r="L471" s="12">
        <v>2.06534</v>
      </c>
      <c r="M471" s="12">
        <v>5.5828899999999999</v>
      </c>
      <c r="N471" s="12">
        <v>-0.91333333333333</v>
      </c>
      <c r="O471" s="12">
        <v>11.186924726486399</v>
      </c>
      <c r="P471" s="12">
        <v>9.0904378660722092</v>
      </c>
      <c r="Q471" s="12">
        <v>1.95</v>
      </c>
      <c r="S471" s="12">
        <v>1.8300000000000201</v>
      </c>
      <c r="T471" s="12">
        <v>2.0653399999998601</v>
      </c>
      <c r="U471" s="12">
        <v>5.5828899999999297</v>
      </c>
      <c r="V471" s="12">
        <v>-0.91333333333328204</v>
      </c>
      <c r="W471" s="12">
        <v>11.186924726486501</v>
      </c>
      <c r="X471" s="12">
        <v>9.0904378660723495</v>
      </c>
      <c r="Y471" s="12">
        <v>1.94999999999989</v>
      </c>
    </row>
    <row r="472" spans="1:25">
      <c r="A472" s="12">
        <f t="shared" si="7"/>
        <v>471</v>
      </c>
      <c r="B472" s="32">
        <v>43374</v>
      </c>
      <c r="C472" s="12">
        <v>1.92</v>
      </c>
      <c r="D472" s="12">
        <v>2.1135600000000001</v>
      </c>
      <c r="E472" s="12">
        <v>4.1846199999999998</v>
      </c>
      <c r="F472" s="12">
        <v>-0.81000000000000105</v>
      </c>
      <c r="G472" s="12">
        <v>10.927250045927501</v>
      </c>
      <c r="H472" s="12">
        <v>8.9969464322586905</v>
      </c>
      <c r="I472" s="12">
        <v>2.19</v>
      </c>
    </row>
    <row r="474" spans="1:25">
      <c r="A474" s="12" t="s">
        <v>36</v>
      </c>
    </row>
    <row r="475" spans="1:25">
      <c r="C475" s="2">
        <f>AVERAGE(C180:C263)</f>
        <v>1.9147619047619049</v>
      </c>
      <c r="D475" s="2">
        <f t="shared" ref="D475:I475" si="8">AVERAGE(D180:D263)</f>
        <v>1.863942738095238</v>
      </c>
      <c r="E475" s="2">
        <f t="shared" si="8"/>
        <v>4.8038867857142851</v>
      </c>
      <c r="F475" s="2">
        <f t="shared" si="8"/>
        <v>-0.47499999999999998</v>
      </c>
      <c r="G475" s="2">
        <f t="shared" si="8"/>
        <v>4.927098065537411</v>
      </c>
      <c r="H475" s="2">
        <f t="shared" si="8"/>
        <v>0.79254802063909358</v>
      </c>
      <c r="I475" s="2">
        <f t="shared" si="8"/>
        <v>5.4386904761904757</v>
      </c>
    </row>
    <row r="476" spans="1:25">
      <c r="C476" s="2">
        <f t="shared" ref="C476:I476" si="9">AVERAGE(C271:C354)</f>
        <v>2.4773809523809525</v>
      </c>
      <c r="D476" s="2">
        <f t="shared" si="9"/>
        <v>2.4468760714285711</v>
      </c>
      <c r="E476" s="2">
        <f t="shared" si="9"/>
        <v>1.301646785714285</v>
      </c>
      <c r="F476" s="2">
        <f t="shared" si="9"/>
        <v>0.32666666666666649</v>
      </c>
      <c r="G476" s="2">
        <f t="shared" si="9"/>
        <v>5.2752642495912729</v>
      </c>
      <c r="H476" s="2">
        <f t="shared" si="9"/>
        <v>1.2843196941312076</v>
      </c>
      <c r="I476" s="2">
        <f t="shared" si="9"/>
        <v>2.7524999999999999</v>
      </c>
    </row>
    <row r="477" spans="1:25">
      <c r="C477" s="2">
        <f t="shared" ref="C477:I477" si="10">AVERAGE(C355:C438)</f>
        <v>2.996666666666667</v>
      </c>
      <c r="D477" s="2">
        <f t="shared" si="10"/>
        <v>1.2867266666666666</v>
      </c>
      <c r="E477" s="2">
        <f t="shared" si="10"/>
        <v>0.63338869047619084</v>
      </c>
      <c r="F477" s="2">
        <f t="shared" si="10"/>
        <v>2.4953571428571419</v>
      </c>
      <c r="G477" s="2">
        <f t="shared" si="10"/>
        <v>9.805646375096174</v>
      </c>
      <c r="H477" s="2">
        <f t="shared" si="10"/>
        <v>9.5688809880485959</v>
      </c>
      <c r="I477" s="2">
        <f t="shared" si="10"/>
        <v>0.12940476190476188</v>
      </c>
    </row>
    <row r="478" spans="1:25">
      <c r="C478" s="2">
        <f>AVERAGE(C439:C472)</f>
        <v>2.3020588235294115</v>
      </c>
      <c r="D478" s="2">
        <f>AVERAGE(D439:D472)</f>
        <v>1.6391185294117645</v>
      </c>
      <c r="E478" s="2">
        <f>AVERAGE(E439:E472)</f>
        <v>1.0501494117647057</v>
      </c>
      <c r="F478" s="2">
        <f t="shared" ref="F478:I478" si="11">AVERAGE(F439:F472)</f>
        <v>-0.21500000000000008</v>
      </c>
      <c r="G478" s="2">
        <f t="shared" si="11"/>
        <v>12.530729110526714</v>
      </c>
      <c r="H478" s="2">
        <f t="shared" si="11"/>
        <v>10.178699198558022</v>
      </c>
      <c r="I478" s="2">
        <f t="shared" si="11"/>
        <v>1.0079411764705883</v>
      </c>
    </row>
    <row r="479" spans="1:25">
      <c r="C479" s="14"/>
      <c r="D479" s="14"/>
      <c r="E479" s="14"/>
      <c r="F479" s="14"/>
      <c r="G479" s="14"/>
      <c r="H479" s="14"/>
      <c r="I479" s="14"/>
    </row>
    <row r="480" spans="1:25">
      <c r="A480" s="12" t="s">
        <v>37</v>
      </c>
      <c r="C480" s="14"/>
      <c r="D480" s="14"/>
      <c r="E480" s="14"/>
      <c r="F480" s="14"/>
      <c r="G480" s="14"/>
      <c r="H480" s="14"/>
      <c r="I480" s="14"/>
    </row>
    <row r="481" spans="1:9">
      <c r="A481" s="12" t="s">
        <v>38</v>
      </c>
      <c r="C481" s="14">
        <f>AVERAGE(D342:D460)</f>
        <v>1.4895433613445375</v>
      </c>
      <c r="D481" s="14"/>
      <c r="E481" s="14"/>
      <c r="F481" s="14"/>
      <c r="G481" s="14"/>
      <c r="H481" s="14"/>
      <c r="I481" s="14"/>
    </row>
    <row r="482" spans="1:9">
      <c r="A482" s="12" t="s">
        <v>39</v>
      </c>
      <c r="C482" s="14">
        <f>AVERAGE(D342:D472)</f>
        <v>1.5487331297709921</v>
      </c>
      <c r="D482" s="14"/>
      <c r="E482" s="14"/>
      <c r="F482" s="14"/>
      <c r="G482" s="14"/>
      <c r="H482" s="14"/>
      <c r="I482" s="14"/>
    </row>
    <row r="483" spans="1:9">
      <c r="C483" s="14"/>
      <c r="D483" s="14"/>
      <c r="E483" s="14"/>
      <c r="F483" s="14"/>
      <c r="G483" s="14"/>
      <c r="H483" s="14"/>
      <c r="I483" s="1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3"/>
  <sheetViews>
    <sheetView workbookViewId="0">
      <selection activeCell="D2" sqref="D2"/>
    </sheetView>
  </sheetViews>
  <sheetFormatPr baseColWidth="10" defaultColWidth="11.5" defaultRowHeight="15"/>
  <sheetData>
    <row r="1" spans="1:9">
      <c r="A1" s="12" t="s">
        <v>28</v>
      </c>
      <c r="B1" s="12" t="s">
        <v>27</v>
      </c>
      <c r="C1" s="12" t="s">
        <v>29</v>
      </c>
      <c r="D1" s="12" t="s">
        <v>30</v>
      </c>
      <c r="E1" s="12" t="s">
        <v>31</v>
      </c>
      <c r="F1" s="12" t="s">
        <v>32</v>
      </c>
      <c r="G1" s="12" t="s">
        <v>33</v>
      </c>
      <c r="H1" s="12" t="s">
        <v>34</v>
      </c>
      <c r="I1" s="12" t="s">
        <v>35</v>
      </c>
    </row>
    <row r="2" spans="1:9">
      <c r="A2" s="12">
        <v>1</v>
      </c>
      <c r="B2" s="32">
        <v>39387</v>
      </c>
      <c r="C2" s="12">
        <v>2.4300000000000002</v>
      </c>
      <c r="D2" s="12">
        <v>3.59924</v>
      </c>
      <c r="E2" s="12">
        <v>3.2856999999999998</v>
      </c>
      <c r="F2" s="12">
        <v>-0.19666666666666999</v>
      </c>
      <c r="G2" s="12">
        <v>5.3084456385986902</v>
      </c>
      <c r="H2" s="12">
        <v>0.67895881181903095</v>
      </c>
      <c r="I2" s="12">
        <v>4.49</v>
      </c>
    </row>
    <row r="3" spans="1:9">
      <c r="A3" s="12">
        <f t="shared" ref="A3:A65" si="0">A2+1</f>
        <v>2</v>
      </c>
      <c r="B3" s="32">
        <v>39417</v>
      </c>
      <c r="C3" s="12">
        <v>2.61</v>
      </c>
      <c r="D3" s="12">
        <v>3.4719699999999998</v>
      </c>
      <c r="E3" s="12">
        <v>2.2586499999999998</v>
      </c>
      <c r="F3" s="12">
        <v>0.10666666666667</v>
      </c>
      <c r="G3" s="12">
        <v>5.1243357397534099</v>
      </c>
      <c r="H3" s="12">
        <v>0.92387329832211895</v>
      </c>
      <c r="I3" s="12">
        <v>4.24</v>
      </c>
    </row>
    <row r="4" spans="1:9">
      <c r="A4" s="12">
        <f t="shared" si="0"/>
        <v>3</v>
      </c>
      <c r="B4" s="32">
        <v>39448</v>
      </c>
      <c r="C4" s="12">
        <v>2.87</v>
      </c>
      <c r="D4" s="12">
        <v>3.3883999999999999</v>
      </c>
      <c r="E4" s="12">
        <v>2.5187499999999998</v>
      </c>
      <c r="F4" s="12">
        <v>0.11</v>
      </c>
      <c r="G4" s="12">
        <v>4.8689347797405</v>
      </c>
      <c r="H4" s="12">
        <v>1.23282420071431</v>
      </c>
      <c r="I4" s="12">
        <v>3.94</v>
      </c>
    </row>
    <row r="5" spans="1:9">
      <c r="A5" s="12">
        <f t="shared" si="0"/>
        <v>4</v>
      </c>
      <c r="B5" s="32">
        <v>39479</v>
      </c>
      <c r="C5" s="12">
        <v>3.29</v>
      </c>
      <c r="D5" s="12">
        <v>3.27298</v>
      </c>
      <c r="E5" s="12">
        <v>1.12937</v>
      </c>
      <c r="F5" s="12">
        <v>-6.6666666666694904E-3</v>
      </c>
      <c r="G5" s="12">
        <v>4.8963820805916098</v>
      </c>
      <c r="H5" s="12">
        <v>1.2387241613002899</v>
      </c>
      <c r="I5" s="12">
        <v>2.98</v>
      </c>
    </row>
    <row r="6" spans="1:9">
      <c r="A6" s="12">
        <f t="shared" si="0"/>
        <v>5</v>
      </c>
      <c r="B6" s="32">
        <v>39508</v>
      </c>
      <c r="C6" s="12">
        <v>3.44</v>
      </c>
      <c r="D6" s="12">
        <v>3.1905899999999998</v>
      </c>
      <c r="E6" s="12">
        <v>0.68411999999999995</v>
      </c>
      <c r="F6" s="12">
        <v>0.176666666666669</v>
      </c>
      <c r="G6" s="12">
        <v>4.1852920527655799</v>
      </c>
      <c r="H6" s="12">
        <v>1.9252322936803601</v>
      </c>
      <c r="I6" s="12">
        <v>2.61</v>
      </c>
    </row>
    <row r="7" spans="1:9">
      <c r="A7" s="12">
        <f t="shared" si="0"/>
        <v>6</v>
      </c>
      <c r="B7" s="32">
        <v>39539</v>
      </c>
      <c r="C7" s="12">
        <v>3.2</v>
      </c>
      <c r="D7" s="12">
        <v>3.1402999999999999</v>
      </c>
      <c r="E7" s="12">
        <v>-0.79337999999999997</v>
      </c>
      <c r="F7" s="12">
        <v>5.9999999999999602E-2</v>
      </c>
      <c r="G7" s="12">
        <v>3.73291587342346</v>
      </c>
      <c r="H7" s="12">
        <v>2.3093050949512399</v>
      </c>
      <c r="I7" s="12">
        <v>2.2799999999999998</v>
      </c>
    </row>
    <row r="8" spans="1:9">
      <c r="A8" s="12">
        <f t="shared" si="0"/>
        <v>7</v>
      </c>
      <c r="B8" s="32">
        <v>39569</v>
      </c>
      <c r="C8" s="12">
        <v>2.87</v>
      </c>
      <c r="D8" s="12">
        <v>3.2822800000000001</v>
      </c>
      <c r="E8" s="12">
        <v>-1.3935999999999999</v>
      </c>
      <c r="F8" s="12">
        <v>0.45333333333333098</v>
      </c>
      <c r="G8" s="12">
        <v>3.3308041008563101</v>
      </c>
      <c r="H8" s="12">
        <v>2.8009042191812199</v>
      </c>
      <c r="I8" s="12">
        <v>1.98</v>
      </c>
    </row>
    <row r="9" spans="1:9">
      <c r="A9" s="12">
        <f t="shared" si="0"/>
        <v>8</v>
      </c>
      <c r="B9" s="32">
        <v>39600</v>
      </c>
      <c r="C9" s="12">
        <v>3.08</v>
      </c>
      <c r="D9" s="12">
        <v>3.8117800000000002</v>
      </c>
      <c r="E9" s="12">
        <v>-1.6552100000000001</v>
      </c>
      <c r="F9" s="12">
        <v>0.64666666666667005</v>
      </c>
      <c r="G9" s="12">
        <v>3.1974804583595899</v>
      </c>
      <c r="H9" s="12">
        <v>2.7642075516145201</v>
      </c>
      <c r="I9" s="12">
        <v>2</v>
      </c>
    </row>
    <row r="10" spans="1:9">
      <c r="A10" s="12">
        <f t="shared" si="0"/>
        <v>9</v>
      </c>
      <c r="B10" s="32">
        <v>39630</v>
      </c>
      <c r="C10" s="12">
        <v>3.17</v>
      </c>
      <c r="D10" s="12">
        <v>4.1353999999999997</v>
      </c>
      <c r="E10" s="12">
        <v>-2.1314199999999999</v>
      </c>
      <c r="F10" s="12">
        <v>0.84</v>
      </c>
      <c r="G10" s="12">
        <v>3.2151559754299002</v>
      </c>
      <c r="H10" s="12">
        <v>2.94821146556477</v>
      </c>
      <c r="I10" s="12">
        <v>2.0099999999999998</v>
      </c>
    </row>
    <row r="11" spans="1:9">
      <c r="A11" s="12">
        <f t="shared" si="0"/>
        <v>10</v>
      </c>
      <c r="B11" s="32">
        <v>39661</v>
      </c>
      <c r="C11" s="12">
        <v>3.32</v>
      </c>
      <c r="D11" s="12">
        <v>3.98108</v>
      </c>
      <c r="E11" s="12">
        <v>-3.83602</v>
      </c>
      <c r="F11" s="12">
        <v>1.1033333333333299</v>
      </c>
      <c r="G11" s="12">
        <v>3.22809525134699</v>
      </c>
      <c r="H11" s="12">
        <v>2.8962820404899201</v>
      </c>
      <c r="I11" s="12">
        <v>2</v>
      </c>
    </row>
    <row r="12" spans="1:9">
      <c r="A12" s="12">
        <f t="shared" si="0"/>
        <v>11</v>
      </c>
      <c r="B12" s="32">
        <v>39692</v>
      </c>
      <c r="C12" s="12">
        <v>3.46</v>
      </c>
      <c r="D12" s="12">
        <v>3.6671399999999998</v>
      </c>
      <c r="E12" s="12">
        <v>-8.3625399999999992</v>
      </c>
      <c r="F12" s="12">
        <v>1.06666666666667</v>
      </c>
      <c r="G12" s="12">
        <v>3.23265784733178</v>
      </c>
      <c r="H12" s="12">
        <v>4.9872255628189901</v>
      </c>
      <c r="I12" s="12">
        <v>1.81</v>
      </c>
    </row>
    <row r="13" spans="1:9">
      <c r="A13" s="12">
        <f t="shared" si="0"/>
        <v>12</v>
      </c>
      <c r="B13" s="32">
        <v>39722</v>
      </c>
      <c r="C13" s="12">
        <v>4.87</v>
      </c>
      <c r="D13" s="12">
        <v>2.6719499999999998</v>
      </c>
      <c r="E13" s="12">
        <v>-7.0975299999999999</v>
      </c>
      <c r="F13" s="12">
        <v>1.43</v>
      </c>
      <c r="G13" s="12">
        <v>3.2552370298176201</v>
      </c>
      <c r="H13" s="12">
        <v>10.197561918478</v>
      </c>
      <c r="I13" s="12">
        <v>0.97</v>
      </c>
    </row>
    <row r="14" spans="1:9">
      <c r="A14" s="31">
        <f t="shared" si="0"/>
        <v>13</v>
      </c>
      <c r="B14" s="30">
        <v>39753</v>
      </c>
      <c r="C14" s="31">
        <v>6.28</v>
      </c>
      <c r="D14" s="31">
        <v>0.92617000000000005</v>
      </c>
      <c r="E14" s="31">
        <v>-8.7826900000000006</v>
      </c>
      <c r="F14" s="31">
        <v>1.69333333333333</v>
      </c>
      <c r="G14" s="31">
        <v>3.2512222748823798</v>
      </c>
      <c r="H14" s="31">
        <v>11.121896726115599</v>
      </c>
      <c r="I14" s="31">
        <v>0.39</v>
      </c>
    </row>
    <row r="15" spans="1:9">
      <c r="A15" s="31">
        <f t="shared" si="0"/>
        <v>14</v>
      </c>
      <c r="B15" s="30">
        <v>39783</v>
      </c>
      <c r="C15" s="31">
        <v>6.18</v>
      </c>
      <c r="D15" s="31">
        <v>0.12892999999999999</v>
      </c>
      <c r="E15" s="31">
        <v>-11.48615</v>
      </c>
      <c r="F15" s="31">
        <v>2.1566666666666601</v>
      </c>
      <c r="G15" s="31">
        <v>3.30765668525309</v>
      </c>
      <c r="H15" s="31">
        <v>12.256596452109701</v>
      </c>
      <c r="I15" s="31">
        <v>0.16</v>
      </c>
    </row>
    <row r="16" spans="1:9">
      <c r="A16" s="31">
        <f t="shared" si="0"/>
        <v>15</v>
      </c>
      <c r="B16" s="30">
        <v>39814</v>
      </c>
      <c r="C16" s="31">
        <v>5.27</v>
      </c>
      <c r="D16" s="31">
        <v>-0.11146</v>
      </c>
      <c r="E16" s="31">
        <v>-13.36195</v>
      </c>
      <c r="F16" s="31">
        <v>2.62</v>
      </c>
      <c r="G16" s="31">
        <v>3.2893731644720199</v>
      </c>
      <c r="H16" s="31">
        <v>10.052038992093999</v>
      </c>
      <c r="I16" s="31">
        <v>0.15</v>
      </c>
    </row>
    <row r="17" spans="1:12">
      <c r="A17" s="31">
        <f t="shared" si="0"/>
        <v>16</v>
      </c>
      <c r="B17" s="30">
        <v>39845</v>
      </c>
      <c r="C17" s="31">
        <v>5.0599999999999996</v>
      </c>
      <c r="D17" s="31">
        <v>-0.13156000000000001</v>
      </c>
      <c r="E17" s="31">
        <v>-13.633559999999999</v>
      </c>
      <c r="F17" s="31">
        <v>3.0966666666666698</v>
      </c>
      <c r="G17" s="31">
        <v>3.295574280646</v>
      </c>
      <c r="H17" s="31">
        <v>10.0085286193441</v>
      </c>
      <c r="I17" s="31">
        <v>0.22</v>
      </c>
    </row>
    <row r="18" spans="1:12">
      <c r="A18" s="31">
        <f t="shared" si="0"/>
        <v>17</v>
      </c>
      <c r="B18" s="30">
        <v>39873</v>
      </c>
      <c r="C18" s="31">
        <v>5.71</v>
      </c>
      <c r="D18" s="31">
        <v>-0.52581</v>
      </c>
      <c r="E18" s="31">
        <v>-14.794639999999999</v>
      </c>
      <c r="F18" s="31">
        <v>3.4733333333333301</v>
      </c>
      <c r="G18" s="31">
        <v>3.3113709644387401</v>
      </c>
      <c r="H18" s="31">
        <v>11.1378089962326</v>
      </c>
      <c r="I18" s="31">
        <v>0.18</v>
      </c>
    </row>
    <row r="19" spans="1:12">
      <c r="A19" s="31">
        <f t="shared" si="0"/>
        <v>18</v>
      </c>
      <c r="B19" s="30">
        <v>39904</v>
      </c>
      <c r="C19" s="31">
        <v>5.23</v>
      </c>
      <c r="D19" s="31">
        <v>-0.56742000000000004</v>
      </c>
      <c r="E19" s="31">
        <v>-14.83206</v>
      </c>
      <c r="F19" s="31">
        <v>3.75</v>
      </c>
      <c r="G19" s="31">
        <v>3.8318622010932102</v>
      </c>
      <c r="H19" s="31">
        <v>10.591984968990401</v>
      </c>
      <c r="I19" s="31">
        <v>0.15</v>
      </c>
    </row>
    <row r="20" spans="1:12">
      <c r="A20" s="31">
        <f t="shared" si="0"/>
        <v>19</v>
      </c>
      <c r="B20" s="30">
        <v>39934</v>
      </c>
      <c r="C20" s="31">
        <v>4.59</v>
      </c>
      <c r="D20" s="31">
        <v>-0.88936000000000004</v>
      </c>
      <c r="E20" s="31">
        <v>-15.208030000000001</v>
      </c>
      <c r="F20" s="31">
        <v>4.1133333333333297</v>
      </c>
      <c r="G20" s="31">
        <v>4.1821178838082096</v>
      </c>
      <c r="H20" s="31">
        <v>10.3132617794677</v>
      </c>
      <c r="I20" s="31">
        <v>0.18</v>
      </c>
    </row>
    <row r="21" spans="1:12">
      <c r="A21" s="31">
        <f t="shared" si="0"/>
        <v>20</v>
      </c>
      <c r="B21" s="30">
        <v>39965</v>
      </c>
      <c r="C21" s="31">
        <v>3.97</v>
      </c>
      <c r="D21" s="31">
        <v>-1.0187200000000001</v>
      </c>
      <c r="E21" s="31">
        <v>-15.33187</v>
      </c>
      <c r="F21" s="31">
        <v>4.1766666666666596</v>
      </c>
      <c r="G21" s="31">
        <v>4.5423970298673302</v>
      </c>
      <c r="H21" s="31">
        <v>9.5437118142038599</v>
      </c>
      <c r="I21" s="31">
        <v>0.21</v>
      </c>
    </row>
    <row r="22" spans="1:12">
      <c r="A22" s="31">
        <f t="shared" si="0"/>
        <v>21</v>
      </c>
      <c r="B22" s="30">
        <v>39995</v>
      </c>
      <c r="C22" s="31">
        <v>3.57</v>
      </c>
      <c r="D22" s="31">
        <v>-1.46654</v>
      </c>
      <c r="E22" s="31">
        <v>-13.945499999999999</v>
      </c>
      <c r="F22" s="31">
        <v>4.1399999999999997</v>
      </c>
      <c r="G22" s="31">
        <v>4.8492795708664298</v>
      </c>
      <c r="H22" s="31">
        <v>9.0940911092524193</v>
      </c>
      <c r="I22" s="31">
        <v>0.16</v>
      </c>
    </row>
    <row r="23" spans="1:12">
      <c r="A23" s="31">
        <f t="shared" si="0"/>
        <v>22</v>
      </c>
      <c r="B23" s="30">
        <v>40026</v>
      </c>
      <c r="C23" s="31">
        <v>3.18</v>
      </c>
      <c r="D23" s="31">
        <v>-1.1007899999999999</v>
      </c>
      <c r="E23" s="31">
        <v>-11.612780000000001</v>
      </c>
      <c r="F23" s="31">
        <v>4.2</v>
      </c>
      <c r="G23" s="31">
        <v>5.1534416503856404</v>
      </c>
      <c r="H23" s="31">
        <v>9.2017767709779505</v>
      </c>
      <c r="I23" s="31">
        <v>0.16</v>
      </c>
    </row>
    <row r="24" spans="1:12">
      <c r="A24" s="31">
        <f t="shared" si="0"/>
        <v>23</v>
      </c>
      <c r="B24" s="30">
        <v>40057</v>
      </c>
      <c r="C24" s="31">
        <v>3</v>
      </c>
      <c r="D24" s="31">
        <v>-1.0223599999999999</v>
      </c>
      <c r="E24" s="31">
        <v>-6.91099</v>
      </c>
      <c r="F24" s="31">
        <v>4.3600000000000003</v>
      </c>
      <c r="G24" s="31">
        <v>5.3194874334515303</v>
      </c>
      <c r="H24" s="31">
        <v>9.4877425119023506</v>
      </c>
      <c r="I24" s="31">
        <v>0.15</v>
      </c>
    </row>
    <row r="25" spans="1:12">
      <c r="A25" s="31">
        <f t="shared" si="0"/>
        <v>24</v>
      </c>
      <c r="B25" s="30">
        <v>40087</v>
      </c>
      <c r="C25" s="31">
        <v>2.88</v>
      </c>
      <c r="D25" s="31">
        <v>1.265E-2</v>
      </c>
      <c r="E25" s="31">
        <v>-7.4973999999999998</v>
      </c>
      <c r="F25" s="31">
        <v>4.5199999999999996</v>
      </c>
      <c r="G25" s="31">
        <v>5.2795698976855103</v>
      </c>
      <c r="H25" s="31">
        <v>9.4539187209429105</v>
      </c>
      <c r="I25" s="31">
        <v>0.12</v>
      </c>
    </row>
    <row r="26" spans="1:12">
      <c r="A26" s="31">
        <f t="shared" si="0"/>
        <v>25</v>
      </c>
      <c r="B26" s="30">
        <v>40118</v>
      </c>
      <c r="C26" s="31">
        <v>3.11</v>
      </c>
      <c r="D26" s="31">
        <v>1.45973</v>
      </c>
      <c r="E26" s="31">
        <v>-5.9379400000000002</v>
      </c>
      <c r="F26" s="31">
        <v>4.3733333333333304</v>
      </c>
      <c r="G26" s="31">
        <v>5.3033049449232896</v>
      </c>
      <c r="H26" s="31">
        <v>9.7649078142903996</v>
      </c>
      <c r="I26" s="31">
        <v>0.12</v>
      </c>
    </row>
    <row r="27" spans="1:12">
      <c r="A27" s="31">
        <f t="shared" si="0"/>
        <v>26</v>
      </c>
      <c r="B27" s="30">
        <v>40148</v>
      </c>
      <c r="C27" s="31">
        <v>2.52</v>
      </c>
      <c r="D27" s="31">
        <v>2.0903100000000001</v>
      </c>
      <c r="E27" s="31">
        <v>-2.82117</v>
      </c>
      <c r="F27" s="31">
        <v>4.32666666666666</v>
      </c>
      <c r="G27" s="31">
        <v>5.3297928289816001</v>
      </c>
      <c r="H27" s="31">
        <v>10.002828340397301</v>
      </c>
      <c r="I27" s="31">
        <v>0.12</v>
      </c>
    </row>
    <row r="28" spans="1:12">
      <c r="A28" s="31">
        <f t="shared" si="0"/>
        <v>27</v>
      </c>
      <c r="B28" s="30">
        <v>40179</v>
      </c>
      <c r="C28" s="31">
        <v>2.62</v>
      </c>
      <c r="D28" s="31">
        <v>2.3014299999999999</v>
      </c>
      <c r="E28" s="31">
        <v>0.71589000000000003</v>
      </c>
      <c r="F28" s="31">
        <v>4.18</v>
      </c>
      <c r="G28" s="31">
        <v>5.2933373588174204</v>
      </c>
      <c r="H28" s="31">
        <v>10.021154824355801</v>
      </c>
      <c r="I28" s="31">
        <v>0.11</v>
      </c>
    </row>
    <row r="29" spans="1:12">
      <c r="A29" s="31">
        <f t="shared" si="0"/>
        <v>28</v>
      </c>
      <c r="B29" s="30">
        <v>40210</v>
      </c>
      <c r="C29" s="31">
        <v>2.73</v>
      </c>
      <c r="D29" s="31">
        <v>2.11633</v>
      </c>
      <c r="E29" s="31">
        <v>1.7357800000000001</v>
      </c>
      <c r="F29" s="31">
        <v>4.1666666666666696</v>
      </c>
      <c r="G29" s="31">
        <v>5.2856340603021703</v>
      </c>
      <c r="H29" s="31">
        <v>10.2750462539812</v>
      </c>
      <c r="I29" s="31">
        <v>0.13</v>
      </c>
    </row>
    <row r="30" spans="1:12">
      <c r="A30" s="31">
        <f t="shared" si="0"/>
        <v>29</v>
      </c>
      <c r="B30" s="30">
        <v>40238</v>
      </c>
      <c r="C30" s="31">
        <v>2.4300000000000002</v>
      </c>
      <c r="D30" s="31">
        <v>2.37276</v>
      </c>
      <c r="E30" s="31">
        <v>4.0466899999999999</v>
      </c>
      <c r="F30" s="31">
        <v>4.2533333333333303</v>
      </c>
      <c r="G30" s="31">
        <v>5.2477489696732302</v>
      </c>
      <c r="H30" s="31">
        <v>10.340336642472399</v>
      </c>
      <c r="I30" s="31">
        <v>0.16</v>
      </c>
      <c r="K30">
        <f>G30-G14</f>
        <v>1.9965266947908504</v>
      </c>
      <c r="L30">
        <f>H30-H14</f>
        <v>-0.78156008364319973</v>
      </c>
    </row>
    <row r="31" spans="1:12">
      <c r="A31" s="12">
        <f t="shared" si="0"/>
        <v>30</v>
      </c>
      <c r="B31" s="32">
        <v>40269</v>
      </c>
      <c r="C31" s="12">
        <v>2.56</v>
      </c>
      <c r="D31" s="12">
        <v>2.2815599999999998</v>
      </c>
      <c r="E31" s="12">
        <v>5.2823500000000001</v>
      </c>
      <c r="F31" s="12">
        <v>4.24</v>
      </c>
      <c r="G31" s="12">
        <v>5.2134045242251901</v>
      </c>
      <c r="H31" s="12">
        <v>10.428963633521001</v>
      </c>
      <c r="I31" s="12">
        <v>0.2</v>
      </c>
    </row>
    <row r="32" spans="1:12">
      <c r="A32" s="12">
        <f t="shared" si="0"/>
        <v>31</v>
      </c>
      <c r="B32" s="32">
        <v>40299</v>
      </c>
      <c r="C32" s="12">
        <v>2.74</v>
      </c>
      <c r="D32" s="12">
        <v>2.2075300000000002</v>
      </c>
      <c r="E32" s="12">
        <v>7.8837400000000004</v>
      </c>
      <c r="F32" s="12">
        <v>3.93</v>
      </c>
      <c r="G32" s="12">
        <v>5.21425133210405</v>
      </c>
      <c r="H32" s="12">
        <v>10.4513899385675</v>
      </c>
      <c r="I32" s="12">
        <v>0.2</v>
      </c>
    </row>
    <row r="33" spans="1:9">
      <c r="A33" s="12">
        <f t="shared" si="0"/>
        <v>32</v>
      </c>
      <c r="B33" s="32">
        <v>40330</v>
      </c>
      <c r="C33" s="12">
        <v>3.26</v>
      </c>
      <c r="D33" s="12">
        <v>1.56189</v>
      </c>
      <c r="E33" s="12">
        <v>8.4558999999999997</v>
      </c>
      <c r="F33" s="12">
        <v>3.72</v>
      </c>
      <c r="G33" s="12">
        <v>5.1865915881684899</v>
      </c>
      <c r="H33" s="12">
        <v>10.372408847969099</v>
      </c>
      <c r="I33" s="12">
        <v>0.18</v>
      </c>
    </row>
    <row r="34" spans="1:9">
      <c r="A34" s="12">
        <f t="shared" si="0"/>
        <v>33</v>
      </c>
      <c r="B34" s="32">
        <v>40360</v>
      </c>
      <c r="C34" s="12">
        <v>3.07</v>
      </c>
      <c r="D34" s="12">
        <v>1.63826</v>
      </c>
      <c r="E34" s="12">
        <v>7.7332900000000002</v>
      </c>
      <c r="F34" s="12">
        <v>3.71</v>
      </c>
      <c r="G34" s="12">
        <v>5.1605729222623999</v>
      </c>
      <c r="H34" s="12">
        <v>10.282857686422499</v>
      </c>
      <c r="I34" s="12">
        <v>0.18</v>
      </c>
    </row>
    <row r="35" spans="1:9">
      <c r="A35" s="12">
        <f t="shared" si="0"/>
        <v>34</v>
      </c>
      <c r="B35" s="32">
        <v>40391</v>
      </c>
      <c r="C35" s="12">
        <v>3.19</v>
      </c>
      <c r="D35" s="12">
        <v>1.4830000000000001</v>
      </c>
      <c r="E35" s="12">
        <v>6.87216</v>
      </c>
      <c r="F35" s="12">
        <v>3.79666666666667</v>
      </c>
      <c r="G35" s="12">
        <v>5.2126591952996204</v>
      </c>
      <c r="H35" s="12">
        <v>10.0766175119353</v>
      </c>
      <c r="I35" s="12">
        <v>0.19</v>
      </c>
    </row>
    <row r="36" spans="1:9">
      <c r="A36" s="12">
        <f t="shared" si="0"/>
        <v>35</v>
      </c>
      <c r="B36" s="32">
        <v>40422</v>
      </c>
      <c r="C36" s="12">
        <v>3.13</v>
      </c>
      <c r="D36" s="12">
        <v>1.4192100000000001</v>
      </c>
      <c r="E36" s="12">
        <v>6.3017399999999997</v>
      </c>
      <c r="F36" s="12">
        <v>3.7833333333333301</v>
      </c>
      <c r="G36" s="12">
        <v>5.3635645178663403</v>
      </c>
      <c r="H36" s="12">
        <v>9.8263435421170904</v>
      </c>
      <c r="I36" s="12">
        <v>0.19</v>
      </c>
    </row>
    <row r="37" spans="1:9">
      <c r="A37" s="12">
        <f t="shared" si="0"/>
        <v>36</v>
      </c>
      <c r="B37" s="32">
        <v>40452</v>
      </c>
      <c r="C37" s="12">
        <v>3.09</v>
      </c>
      <c r="D37" s="12">
        <v>1.35798</v>
      </c>
      <c r="E37" s="12">
        <v>5.6767000000000003</v>
      </c>
      <c r="F37" s="12">
        <v>3.67</v>
      </c>
      <c r="G37" s="12">
        <v>5.5043698828239904</v>
      </c>
      <c r="H37" s="12">
        <v>9.57555701808778</v>
      </c>
      <c r="I37" s="12">
        <v>0.19</v>
      </c>
    </row>
    <row r="38" spans="1:9">
      <c r="A38" s="31">
        <f t="shared" si="0"/>
        <v>37</v>
      </c>
      <c r="B38" s="30">
        <v>40483</v>
      </c>
      <c r="C38" s="31">
        <v>3.11</v>
      </c>
      <c r="D38" s="31">
        <v>1.3072699999999999</v>
      </c>
      <c r="E38" s="31">
        <v>5.2972000000000001</v>
      </c>
      <c r="F38" s="31">
        <v>4.0599999999999996</v>
      </c>
      <c r="G38" s="31">
        <v>5.9315189267959303</v>
      </c>
      <c r="H38" s="31">
        <v>9.5087413970942904</v>
      </c>
      <c r="I38" s="31">
        <v>0.19</v>
      </c>
    </row>
    <row r="39" spans="1:9">
      <c r="A39" s="31">
        <f t="shared" si="0"/>
        <v>38</v>
      </c>
      <c r="B39" s="30">
        <v>40513</v>
      </c>
      <c r="C39" s="31">
        <v>2.8</v>
      </c>
      <c r="D39" s="31">
        <v>1.4767699999999999</v>
      </c>
      <c r="E39" s="31">
        <v>5.97288</v>
      </c>
      <c r="F39" s="31">
        <v>3.55</v>
      </c>
      <c r="G39" s="31">
        <v>6.6381646061234001</v>
      </c>
      <c r="H39" s="31">
        <v>9.1753483095525095</v>
      </c>
      <c r="I39" s="31">
        <v>0.18</v>
      </c>
    </row>
    <row r="40" spans="1:9">
      <c r="A40" s="31">
        <f t="shared" si="0"/>
        <v>39</v>
      </c>
      <c r="B40" s="30">
        <v>40544</v>
      </c>
      <c r="C40" s="31">
        <v>2.67</v>
      </c>
      <c r="D40" s="31">
        <v>1.55955</v>
      </c>
      <c r="E40" s="31">
        <v>4.6369699999999998</v>
      </c>
      <c r="F40" s="31">
        <v>3.34</v>
      </c>
      <c r="G40" s="31">
        <v>7.3385883825496796</v>
      </c>
      <c r="H40" s="31">
        <v>8.7519235611627906</v>
      </c>
      <c r="I40" s="31">
        <v>0.17</v>
      </c>
    </row>
    <row r="41" spans="1:9">
      <c r="A41" s="31">
        <f t="shared" si="0"/>
        <v>40</v>
      </c>
      <c r="B41" s="30">
        <v>40575</v>
      </c>
      <c r="C41" s="31">
        <v>2.73</v>
      </c>
      <c r="D41" s="31">
        <v>1.8459300000000001</v>
      </c>
      <c r="E41" s="31">
        <v>3.81209</v>
      </c>
      <c r="F41" s="31">
        <v>3.2333333333333298</v>
      </c>
      <c r="G41" s="31">
        <v>7.9724588356707402</v>
      </c>
      <c r="H41" s="31">
        <v>8.6713387984283408</v>
      </c>
      <c r="I41" s="31">
        <v>0.16</v>
      </c>
    </row>
    <row r="42" spans="1:9">
      <c r="A42" s="31">
        <f t="shared" si="0"/>
        <v>41</v>
      </c>
      <c r="B42" s="30">
        <v>40603</v>
      </c>
      <c r="C42" s="31">
        <v>2.56</v>
      </c>
      <c r="D42" s="31">
        <v>2.11144</v>
      </c>
      <c r="E42" s="31">
        <v>4.16228</v>
      </c>
      <c r="F42" s="31">
        <v>3.2266666666666701</v>
      </c>
      <c r="G42" s="31">
        <v>8.6300763771233306</v>
      </c>
      <c r="H42" s="31">
        <v>8.3429324764571309</v>
      </c>
      <c r="I42" s="31">
        <v>0.14000000000000001</v>
      </c>
    </row>
    <row r="43" spans="1:9">
      <c r="A43" s="31">
        <f t="shared" si="0"/>
        <v>42</v>
      </c>
      <c r="B43" s="30">
        <v>40634</v>
      </c>
      <c r="C43" s="31">
        <v>2.7</v>
      </c>
      <c r="D43" s="31">
        <v>2.48712</v>
      </c>
      <c r="E43" s="31">
        <v>3.41276</v>
      </c>
      <c r="F43" s="31">
        <v>3.32</v>
      </c>
      <c r="G43" s="31">
        <v>9.1042928483091305</v>
      </c>
      <c r="H43" s="31">
        <v>8.2286307292537995</v>
      </c>
      <c r="I43" s="31">
        <v>0.1</v>
      </c>
    </row>
    <row r="44" spans="1:9">
      <c r="A44" s="31">
        <f t="shared" si="0"/>
        <v>43</v>
      </c>
      <c r="B44" s="30">
        <v>40664</v>
      </c>
      <c r="C44" s="31">
        <v>2.73</v>
      </c>
      <c r="D44" s="31">
        <v>2.7667899999999999</v>
      </c>
      <c r="E44" s="31">
        <v>2.1589900000000002</v>
      </c>
      <c r="F44" s="31">
        <v>3.2166666666666699</v>
      </c>
      <c r="G44" s="31">
        <v>9.7985931417397492</v>
      </c>
      <c r="H44" s="31">
        <v>8.0981840325981302</v>
      </c>
      <c r="I44" s="31">
        <v>0.09</v>
      </c>
    </row>
    <row r="45" spans="1:9">
      <c r="A45" s="31">
        <f t="shared" si="0"/>
        <v>44</v>
      </c>
      <c r="B45" s="30">
        <v>40695</v>
      </c>
      <c r="C45" s="31">
        <v>2.57</v>
      </c>
      <c r="D45" s="31">
        <v>2.7888899999999999</v>
      </c>
      <c r="E45" s="31">
        <v>2.2841900000000002</v>
      </c>
      <c r="F45" s="31">
        <v>3.3133333333333299</v>
      </c>
      <c r="G45" s="31">
        <v>10.4611779509641</v>
      </c>
      <c r="H45" s="31">
        <v>8.0748693108430292</v>
      </c>
      <c r="I45" s="31">
        <v>0.09</v>
      </c>
    </row>
    <row r="46" spans="1:9">
      <c r="A46" s="12">
        <f t="shared" si="0"/>
        <v>45</v>
      </c>
      <c r="B46" s="32">
        <v>40725</v>
      </c>
      <c r="C46" s="12">
        <v>2.94</v>
      </c>
      <c r="D46" s="12">
        <v>2.8754</v>
      </c>
      <c r="E46" s="12">
        <v>2.3884400000000001</v>
      </c>
      <c r="F46" s="12">
        <v>3.21</v>
      </c>
      <c r="G46" s="12">
        <v>10.527487349862801</v>
      </c>
      <c r="H46" s="12">
        <v>7.8750140620074403</v>
      </c>
      <c r="I46" s="12">
        <v>7.0000000000000007E-2</v>
      </c>
    </row>
    <row r="47" spans="1:9">
      <c r="A47" s="12">
        <f t="shared" si="0"/>
        <v>46</v>
      </c>
      <c r="B47" s="32">
        <v>40756</v>
      </c>
      <c r="C47" s="12">
        <v>3.13</v>
      </c>
      <c r="D47" s="12">
        <v>2.9759199999999999</v>
      </c>
      <c r="E47" s="12">
        <v>2.6506599999999998</v>
      </c>
      <c r="F47" s="12">
        <v>3.2066666666666701</v>
      </c>
      <c r="G47" s="12">
        <v>10.5507580973595</v>
      </c>
      <c r="H47" s="12">
        <v>7.6748002784641098</v>
      </c>
      <c r="I47" s="12">
        <v>0.1</v>
      </c>
    </row>
    <row r="48" spans="1:9">
      <c r="A48" s="12">
        <f t="shared" si="0"/>
        <v>47</v>
      </c>
      <c r="B48" s="32">
        <v>40787</v>
      </c>
      <c r="C48" s="12">
        <v>3.35</v>
      </c>
      <c r="D48" s="12">
        <v>3.0188899999999999</v>
      </c>
      <c r="E48" s="12">
        <v>2.37357</v>
      </c>
      <c r="F48" s="12">
        <v>3.20333333333333</v>
      </c>
      <c r="G48" s="12">
        <v>10.701021188918499</v>
      </c>
      <c r="H48" s="12">
        <v>7.6257588519504296</v>
      </c>
      <c r="I48" s="12">
        <v>0.08</v>
      </c>
    </row>
    <row r="49" spans="1:9">
      <c r="A49" s="12">
        <f t="shared" si="0"/>
        <v>48</v>
      </c>
      <c r="B49" s="32">
        <v>40817</v>
      </c>
      <c r="C49" s="12">
        <v>3.2</v>
      </c>
      <c r="D49" s="12">
        <v>2.6941299999999999</v>
      </c>
      <c r="E49" s="12">
        <v>3.3586</v>
      </c>
      <c r="F49" s="12">
        <v>3</v>
      </c>
      <c r="G49" s="12">
        <v>10.6121565439005</v>
      </c>
      <c r="H49" s="12">
        <v>7.3846484221125603</v>
      </c>
      <c r="I49" s="12">
        <v>7.0000000000000007E-2</v>
      </c>
    </row>
    <row r="50" spans="1:9">
      <c r="A50" s="12">
        <f t="shared" si="0"/>
        <v>49</v>
      </c>
      <c r="B50" s="32">
        <v>40848</v>
      </c>
      <c r="C50" s="12">
        <v>3.06</v>
      </c>
      <c r="D50" s="12">
        <v>2.70018</v>
      </c>
      <c r="E50" s="12">
        <v>3.2530800000000002</v>
      </c>
      <c r="F50" s="12">
        <v>2.81</v>
      </c>
      <c r="G50" s="12">
        <v>10.5893985666643</v>
      </c>
      <c r="H50" s="12">
        <v>7.2337944919004702</v>
      </c>
      <c r="I50" s="12">
        <v>0.08</v>
      </c>
    </row>
    <row r="51" spans="1:9">
      <c r="A51" s="12">
        <f t="shared" si="0"/>
        <v>50</v>
      </c>
      <c r="B51" s="32">
        <v>40878</v>
      </c>
      <c r="C51" s="12">
        <v>3.36</v>
      </c>
      <c r="D51" s="12">
        <v>2.5262799999999999</v>
      </c>
      <c r="E51" s="12">
        <v>2.8489900000000001</v>
      </c>
      <c r="F51" s="12">
        <v>2.72</v>
      </c>
      <c r="G51" s="12">
        <v>10.5912553800684</v>
      </c>
      <c r="H51" s="12">
        <v>7.9430234821839596</v>
      </c>
      <c r="I51" s="12">
        <v>7.0000000000000007E-2</v>
      </c>
    </row>
    <row r="52" spans="1:9">
      <c r="A52" s="12">
        <f t="shared" si="0"/>
        <v>51</v>
      </c>
      <c r="B52" s="32">
        <v>40909</v>
      </c>
      <c r="C52" s="12">
        <v>3.4</v>
      </c>
      <c r="D52" s="12">
        <v>2.5693199999999998</v>
      </c>
      <c r="E52" s="12">
        <v>3.5762299999999998</v>
      </c>
      <c r="F52" s="12">
        <v>2.5299999999999998</v>
      </c>
      <c r="G52" s="12">
        <v>10.457192379491801</v>
      </c>
      <c r="H52" s="12">
        <v>7.91759597845041</v>
      </c>
      <c r="I52" s="12">
        <v>0.08</v>
      </c>
    </row>
    <row r="53" spans="1:9">
      <c r="A53" s="12">
        <f t="shared" si="0"/>
        <v>52</v>
      </c>
      <c r="B53" s="32">
        <v>40940</v>
      </c>
      <c r="C53" s="12">
        <v>3.16</v>
      </c>
      <c r="D53" s="12">
        <v>2.51274</v>
      </c>
      <c r="E53" s="12">
        <v>4.3235200000000003</v>
      </c>
      <c r="F53" s="12">
        <v>2.5433333333333299</v>
      </c>
      <c r="G53" s="12">
        <v>10.2826659504662</v>
      </c>
      <c r="H53" s="12">
        <v>7.8228972924121098</v>
      </c>
      <c r="I53" s="12">
        <v>0.1</v>
      </c>
    </row>
    <row r="54" spans="1:9">
      <c r="A54" s="12">
        <f t="shared" si="0"/>
        <v>53</v>
      </c>
      <c r="B54" s="32">
        <v>40969</v>
      </c>
      <c r="C54" s="12">
        <v>3</v>
      </c>
      <c r="D54" s="12">
        <v>2.2965</v>
      </c>
      <c r="E54" s="12">
        <v>2.7930299999999999</v>
      </c>
      <c r="F54" s="12">
        <v>2.4566666666666701</v>
      </c>
      <c r="G54" s="12">
        <v>10.398435963253</v>
      </c>
      <c r="H54" s="12">
        <v>7.5773737274566804</v>
      </c>
      <c r="I54" s="12">
        <v>0.13</v>
      </c>
    </row>
    <row r="55" spans="1:9">
      <c r="A55" s="12">
        <f t="shared" si="0"/>
        <v>54</v>
      </c>
      <c r="B55" s="32">
        <v>41000</v>
      </c>
      <c r="C55" s="12">
        <v>3.24</v>
      </c>
      <c r="D55" s="12">
        <v>1.9998400000000001</v>
      </c>
      <c r="E55" s="12">
        <v>3.9370699999999998</v>
      </c>
      <c r="F55" s="12">
        <v>2.4700000000000002</v>
      </c>
      <c r="G55" s="12">
        <v>10.340099328126501</v>
      </c>
      <c r="H55" s="12">
        <v>7.4324931519538104</v>
      </c>
      <c r="I55" s="12">
        <v>0.14000000000000001</v>
      </c>
    </row>
    <row r="56" spans="1:9">
      <c r="A56" s="12">
        <f t="shared" si="0"/>
        <v>55</v>
      </c>
      <c r="B56" s="32">
        <v>41030</v>
      </c>
      <c r="C56" s="12">
        <v>3.48</v>
      </c>
      <c r="D56" s="12">
        <v>1.5762799999999999</v>
      </c>
      <c r="E56" s="12">
        <v>3.9039899999999998</v>
      </c>
      <c r="F56" s="12">
        <v>2.4933333333333301</v>
      </c>
      <c r="G56" s="12">
        <v>10.249895771662199</v>
      </c>
      <c r="H56" s="12">
        <v>7.3376861106615401</v>
      </c>
      <c r="I56" s="12">
        <v>0.16</v>
      </c>
    </row>
    <row r="57" spans="1:9">
      <c r="A57" s="12">
        <f t="shared" si="0"/>
        <v>56</v>
      </c>
      <c r="B57" s="32">
        <v>41061</v>
      </c>
      <c r="C57" s="12">
        <v>3.35</v>
      </c>
      <c r="D57" s="12">
        <v>1.5460499999999999</v>
      </c>
      <c r="E57" s="12">
        <v>3.5810499999999998</v>
      </c>
      <c r="F57" s="12">
        <v>2.5166666666666702</v>
      </c>
      <c r="G57" s="12">
        <v>10.3096146616775</v>
      </c>
      <c r="H57" s="12">
        <v>7.4050776244515397</v>
      </c>
      <c r="I57" s="12">
        <v>0.16</v>
      </c>
    </row>
    <row r="58" spans="1:9">
      <c r="A58" s="12">
        <f t="shared" si="0"/>
        <v>57</v>
      </c>
      <c r="B58" s="32">
        <v>41091</v>
      </c>
      <c r="C58" s="12">
        <v>3.36</v>
      </c>
      <c r="D58" s="12">
        <v>1.4102300000000001</v>
      </c>
      <c r="E58" s="12">
        <v>3.3092299999999999</v>
      </c>
      <c r="F58" s="12">
        <v>2.54</v>
      </c>
      <c r="G58" s="12">
        <v>10.155237486120299</v>
      </c>
      <c r="H58" s="12">
        <v>7.3504747686231102</v>
      </c>
      <c r="I58" s="12">
        <v>0.16</v>
      </c>
    </row>
    <row r="59" spans="1:9">
      <c r="A59" s="12">
        <f t="shared" si="0"/>
        <v>58</v>
      </c>
      <c r="B59" s="32">
        <v>41122</v>
      </c>
      <c r="C59" s="12">
        <v>3.34</v>
      </c>
      <c r="D59" s="12">
        <v>1.5124200000000001</v>
      </c>
      <c r="E59" s="12">
        <v>2.2929599999999999</v>
      </c>
      <c r="F59" s="12">
        <v>2.46</v>
      </c>
      <c r="G59" s="12">
        <v>10.1151474478251</v>
      </c>
      <c r="H59" s="12">
        <v>7.2398127922896096</v>
      </c>
      <c r="I59" s="12">
        <v>0.13</v>
      </c>
    </row>
    <row r="60" spans="1:9">
      <c r="A60" s="31">
        <f t="shared" si="0"/>
        <v>59</v>
      </c>
      <c r="B60" s="30">
        <v>41153</v>
      </c>
      <c r="C60" s="31">
        <v>3.19</v>
      </c>
      <c r="D60" s="31">
        <v>1.6774199999999999</v>
      </c>
      <c r="E60" s="31">
        <v>2.3369800000000001</v>
      </c>
      <c r="F60" s="31">
        <v>2.1800000000000002</v>
      </c>
      <c r="G60" s="31">
        <v>10.1116155338313</v>
      </c>
      <c r="H60" s="31">
        <v>7.0914537187494604</v>
      </c>
      <c r="I60" s="31">
        <v>0.14000000000000001</v>
      </c>
    </row>
    <row r="61" spans="1:9">
      <c r="A61" s="31">
        <f t="shared" si="0"/>
        <v>60</v>
      </c>
      <c r="B61" s="30">
        <v>41183</v>
      </c>
      <c r="C61" s="31">
        <v>2.86</v>
      </c>
      <c r="D61" s="31">
        <v>1.9772099999999999</v>
      </c>
      <c r="E61" s="31">
        <v>1.85781</v>
      </c>
      <c r="F61" s="31">
        <v>2.2000000000000002</v>
      </c>
      <c r="G61" s="31">
        <v>10.111798102760799</v>
      </c>
      <c r="H61" s="31">
        <v>7.2384732466635997</v>
      </c>
      <c r="I61" s="31">
        <v>0.16</v>
      </c>
    </row>
    <row r="62" spans="1:9">
      <c r="A62" s="31">
        <f t="shared" si="0"/>
        <v>61</v>
      </c>
      <c r="B62" s="30">
        <v>41214</v>
      </c>
      <c r="C62" s="31">
        <v>2.89</v>
      </c>
      <c r="D62" s="31">
        <v>1.69922</v>
      </c>
      <c r="E62" s="31">
        <v>2.42028</v>
      </c>
      <c r="F62" s="31">
        <v>2.1466666666666701</v>
      </c>
      <c r="G62" s="31">
        <v>10.0738475887783</v>
      </c>
      <c r="H62" s="31">
        <v>7.37021971682434</v>
      </c>
      <c r="I62" s="31">
        <v>0.16</v>
      </c>
    </row>
    <row r="63" spans="1:9">
      <c r="A63" s="31">
        <f t="shared" si="0"/>
        <v>62</v>
      </c>
      <c r="B63" s="30">
        <v>41244</v>
      </c>
      <c r="C63" s="31">
        <v>2.85</v>
      </c>
      <c r="D63" s="31">
        <v>1.6255200000000001</v>
      </c>
      <c r="E63" s="31">
        <v>2.1836600000000002</v>
      </c>
      <c r="F63" s="31">
        <v>2.3933333333333402</v>
      </c>
      <c r="G63" s="31">
        <v>10.0667582235615</v>
      </c>
      <c r="H63" s="31">
        <v>7.5966833119048802</v>
      </c>
      <c r="I63" s="31">
        <v>0.16</v>
      </c>
    </row>
    <row r="64" spans="1:9">
      <c r="A64" s="31">
        <f t="shared" si="0"/>
        <v>63</v>
      </c>
      <c r="B64" s="30">
        <v>41275</v>
      </c>
      <c r="C64" s="31">
        <v>2.71</v>
      </c>
      <c r="D64" s="31">
        <v>1.4739800000000001</v>
      </c>
      <c r="E64" s="31">
        <v>1.5203199999999999</v>
      </c>
      <c r="F64" s="31">
        <v>2.54</v>
      </c>
      <c r="G64" s="31">
        <v>10.2949494536666</v>
      </c>
      <c r="H64" s="31">
        <v>7.8181529095541098</v>
      </c>
      <c r="I64" s="31">
        <v>0.14000000000000001</v>
      </c>
    </row>
    <row r="65" spans="1:9">
      <c r="A65" s="31">
        <f t="shared" si="0"/>
        <v>64</v>
      </c>
      <c r="B65" s="30">
        <v>41306</v>
      </c>
      <c r="C65" s="31">
        <v>2.96</v>
      </c>
      <c r="D65" s="31">
        <v>1.61836</v>
      </c>
      <c r="E65" s="31">
        <v>1.7885599999999999</v>
      </c>
      <c r="F65" s="31">
        <v>2.29</v>
      </c>
      <c r="G65" s="31">
        <v>10.5901602966937</v>
      </c>
      <c r="H65" s="31">
        <v>8.1175319392656604</v>
      </c>
      <c r="I65" s="31">
        <v>0.15</v>
      </c>
    </row>
    <row r="66" spans="1:9">
      <c r="A66" s="31">
        <f t="shared" ref="A66:A129" si="1">A65+1</f>
        <v>65</v>
      </c>
      <c r="B66" s="30">
        <v>41334</v>
      </c>
      <c r="C66" s="31">
        <v>2.98</v>
      </c>
      <c r="D66" s="31">
        <v>1.29142</v>
      </c>
      <c r="E66" s="31">
        <v>2.68174</v>
      </c>
      <c r="F66" s="31">
        <v>2.14</v>
      </c>
      <c r="G66" s="31">
        <v>10.824570517862901</v>
      </c>
      <c r="H66" s="31">
        <v>8.4921404731653691</v>
      </c>
      <c r="I66" s="31">
        <v>0.14000000000000001</v>
      </c>
    </row>
    <row r="67" spans="1:9">
      <c r="A67" s="31">
        <f t="shared" si="1"/>
        <v>66</v>
      </c>
      <c r="B67" s="30">
        <v>41365</v>
      </c>
      <c r="C67" s="31">
        <v>2.89</v>
      </c>
      <c r="D67" s="31">
        <v>1.07945</v>
      </c>
      <c r="E67" s="31">
        <v>1.7791699999999999</v>
      </c>
      <c r="F67" s="31">
        <v>2.29</v>
      </c>
      <c r="G67" s="31">
        <v>11.066551217897199</v>
      </c>
      <c r="H67" s="31">
        <v>8.9342434184540593</v>
      </c>
      <c r="I67" s="31">
        <v>0.15</v>
      </c>
    </row>
    <row r="68" spans="1:9">
      <c r="A68" s="31">
        <f t="shared" si="1"/>
        <v>67</v>
      </c>
      <c r="B68" s="30">
        <v>41395</v>
      </c>
      <c r="C68" s="31">
        <v>2.57</v>
      </c>
      <c r="D68" s="31">
        <v>1.2591000000000001</v>
      </c>
      <c r="E68" s="31">
        <v>1.65452</v>
      </c>
      <c r="F68" s="31">
        <v>2.2266666666666701</v>
      </c>
      <c r="G68" s="31">
        <v>11.3575266895279</v>
      </c>
      <c r="H68" s="31">
        <v>9.05419474179876</v>
      </c>
      <c r="I68" s="31">
        <v>0.11</v>
      </c>
    </row>
    <row r="69" spans="1:9">
      <c r="A69" s="31">
        <f t="shared" si="1"/>
        <v>68</v>
      </c>
      <c r="B69" s="30">
        <v>41426</v>
      </c>
      <c r="C69" s="31">
        <v>2.67</v>
      </c>
      <c r="D69" s="31">
        <v>1.5285200000000001</v>
      </c>
      <c r="E69" s="31">
        <v>1.8998900000000001</v>
      </c>
      <c r="F69" s="31">
        <v>2.2633333333333301</v>
      </c>
      <c r="G69" s="31">
        <v>11.521903626904001</v>
      </c>
      <c r="H69" s="31">
        <v>9.2624725313572007</v>
      </c>
      <c r="I69" s="31">
        <v>0.09</v>
      </c>
    </row>
    <row r="70" spans="1:9">
      <c r="A70" s="31">
        <f t="shared" si="1"/>
        <v>69</v>
      </c>
      <c r="B70" s="30">
        <v>41456</v>
      </c>
      <c r="C70" s="31">
        <v>2.72</v>
      </c>
      <c r="D70" s="31">
        <v>1.6182099999999999</v>
      </c>
      <c r="E70" s="31">
        <v>1.12805</v>
      </c>
      <c r="F70" s="31">
        <v>2.1</v>
      </c>
      <c r="G70" s="31">
        <v>11.8111531201041</v>
      </c>
      <c r="H70" s="31">
        <v>9.4695633427254293</v>
      </c>
      <c r="I70" s="31">
        <v>0.09</v>
      </c>
    </row>
    <row r="71" spans="1:9">
      <c r="A71" s="31">
        <f t="shared" si="1"/>
        <v>70</v>
      </c>
      <c r="B71" s="30">
        <v>41487</v>
      </c>
      <c r="C71" s="31">
        <v>2.64</v>
      </c>
      <c r="D71" s="31">
        <v>1.4339200000000001</v>
      </c>
      <c r="E71" s="31">
        <v>2.2743899999999999</v>
      </c>
      <c r="F71" s="31">
        <v>2.0366666666666702</v>
      </c>
      <c r="G71" s="31">
        <v>11.9929984236989</v>
      </c>
      <c r="H71" s="31">
        <v>9.6060028973263893</v>
      </c>
      <c r="I71" s="31">
        <v>0.08</v>
      </c>
    </row>
    <row r="72" spans="1:9">
      <c r="A72" s="31">
        <f t="shared" si="1"/>
        <v>71</v>
      </c>
      <c r="B72" s="30">
        <v>41518</v>
      </c>
      <c r="C72" s="31">
        <v>2.83</v>
      </c>
      <c r="D72" s="31">
        <v>1.16658</v>
      </c>
      <c r="E72" s="31">
        <v>2.7859400000000001</v>
      </c>
      <c r="F72" s="31">
        <v>2.0733333333333301</v>
      </c>
      <c r="G72" s="31">
        <v>12.209307767431399</v>
      </c>
      <c r="H72" s="31">
        <v>9.9001425397108704</v>
      </c>
      <c r="I72" s="31">
        <v>0.08</v>
      </c>
    </row>
    <row r="73" spans="1:9">
      <c r="A73" s="31">
        <f t="shared" si="1"/>
        <v>72</v>
      </c>
      <c r="B73" s="30">
        <v>41548</v>
      </c>
      <c r="C73" s="31">
        <v>2.74</v>
      </c>
      <c r="D73" s="31">
        <v>1.0379700000000001</v>
      </c>
      <c r="E73" s="31">
        <v>2.42171</v>
      </c>
      <c r="F73" s="31">
        <v>2.11</v>
      </c>
      <c r="G73" s="31">
        <v>12.459071724623801</v>
      </c>
      <c r="H73" s="31">
        <v>10.152259372121501</v>
      </c>
      <c r="I73" s="31">
        <v>0.09</v>
      </c>
    </row>
    <row r="74" spans="1:9">
      <c r="A74" s="31">
        <f t="shared" si="1"/>
        <v>73</v>
      </c>
      <c r="B74" s="30">
        <v>41579</v>
      </c>
      <c r="C74" s="31">
        <v>2.63</v>
      </c>
      <c r="D74" s="31">
        <v>1.2643</v>
      </c>
      <c r="E74" s="31">
        <v>2.2388400000000002</v>
      </c>
      <c r="F74" s="31">
        <v>1.84666666666667</v>
      </c>
      <c r="G74" s="31">
        <v>12.6359658280848</v>
      </c>
      <c r="H74" s="31">
        <v>10.291433771159401</v>
      </c>
      <c r="I74" s="31">
        <v>0.08</v>
      </c>
    </row>
    <row r="75" spans="1:9">
      <c r="A75" s="31">
        <f t="shared" si="1"/>
        <v>74</v>
      </c>
      <c r="B75" s="30">
        <v>41609</v>
      </c>
      <c r="C75" s="31">
        <v>2.34</v>
      </c>
      <c r="D75" s="31">
        <v>1.48221</v>
      </c>
      <c r="E75" s="31">
        <v>2.22736</v>
      </c>
      <c r="F75" s="31">
        <v>1.68333333333333</v>
      </c>
      <c r="G75" s="31">
        <v>12.8955000520904</v>
      </c>
      <c r="H75" s="31">
        <v>10.6473233727009</v>
      </c>
      <c r="I75" s="31">
        <v>0.09</v>
      </c>
    </row>
    <row r="76" spans="1:9">
      <c r="A76" s="31">
        <f t="shared" si="1"/>
        <v>75</v>
      </c>
      <c r="B76" s="30">
        <v>41640</v>
      </c>
      <c r="C76" s="31">
        <v>2.52</v>
      </c>
      <c r="D76" s="31">
        <v>1.47936</v>
      </c>
      <c r="E76" s="31">
        <v>1.8115000000000001</v>
      </c>
      <c r="F76" s="31">
        <v>1.62</v>
      </c>
      <c r="G76" s="31">
        <v>13.1769087964216</v>
      </c>
      <c r="H76" s="31">
        <v>10.9199513234866</v>
      </c>
      <c r="I76" s="31">
        <v>7.0000000000000007E-2</v>
      </c>
    </row>
    <row r="77" spans="1:9">
      <c r="A77" s="31">
        <f t="shared" si="1"/>
        <v>76</v>
      </c>
      <c r="B77" s="30">
        <v>41671</v>
      </c>
      <c r="C77" s="31">
        <v>2.44</v>
      </c>
      <c r="D77" s="31">
        <v>1.16849</v>
      </c>
      <c r="E77" s="31">
        <v>2.1445099999999999</v>
      </c>
      <c r="F77" s="31">
        <v>1.75</v>
      </c>
      <c r="G77" s="31">
        <v>13.3141688980672</v>
      </c>
      <c r="H77" s="31">
        <v>10.996782030726701</v>
      </c>
      <c r="I77" s="31">
        <v>7.0000000000000007E-2</v>
      </c>
    </row>
    <row r="78" spans="1:9">
      <c r="A78" s="31">
        <f t="shared" si="1"/>
        <v>77</v>
      </c>
      <c r="B78" s="30">
        <v>41699</v>
      </c>
      <c r="C78" s="31">
        <v>2.33</v>
      </c>
      <c r="D78" s="31">
        <v>1.50461</v>
      </c>
      <c r="E78" s="31">
        <v>2.7212100000000001</v>
      </c>
      <c r="F78" s="31">
        <v>1.78</v>
      </c>
      <c r="G78" s="31">
        <v>13.459726944620799</v>
      </c>
      <c r="H78" s="31">
        <v>11.153258370717101</v>
      </c>
      <c r="I78" s="31">
        <v>0.08</v>
      </c>
    </row>
    <row r="79" spans="1:9">
      <c r="A79" s="31">
        <f t="shared" si="1"/>
        <v>78</v>
      </c>
      <c r="B79" s="30">
        <v>41730</v>
      </c>
      <c r="C79" s="31">
        <v>2.23</v>
      </c>
      <c r="D79" s="31">
        <v>1.7811900000000001</v>
      </c>
      <c r="E79" s="31">
        <v>2.9965099999999998</v>
      </c>
      <c r="F79" s="31">
        <v>1.31</v>
      </c>
      <c r="G79" s="31">
        <v>13.574510387378799</v>
      </c>
      <c r="H79" s="31">
        <v>11.238260974909601</v>
      </c>
      <c r="I79" s="31">
        <v>0.09</v>
      </c>
    </row>
    <row r="80" spans="1:9">
      <c r="A80" s="31">
        <f t="shared" si="1"/>
        <v>79</v>
      </c>
      <c r="B80" s="30">
        <v>41760</v>
      </c>
      <c r="C80" s="31">
        <v>2.2799999999999998</v>
      </c>
      <c r="D80" s="31">
        <v>1.88991</v>
      </c>
      <c r="E80" s="31">
        <v>3.2484999999999999</v>
      </c>
      <c r="F80" s="31">
        <v>1.43333333333333</v>
      </c>
      <c r="G80" s="31">
        <v>13.601236239598901</v>
      </c>
      <c r="H80" s="31">
        <v>11.198545698765599</v>
      </c>
      <c r="I80" s="31">
        <v>0.09</v>
      </c>
    </row>
    <row r="81" spans="1:9">
      <c r="A81" s="31">
        <f t="shared" si="1"/>
        <v>80</v>
      </c>
      <c r="B81" s="30">
        <v>41791</v>
      </c>
      <c r="C81" s="31">
        <v>2.27</v>
      </c>
      <c r="D81" s="31">
        <v>1.78508</v>
      </c>
      <c r="E81" s="31">
        <v>3.3936700000000002</v>
      </c>
      <c r="F81" s="31">
        <v>1.2566666666666699</v>
      </c>
      <c r="G81" s="31">
        <v>13.671026455771701</v>
      </c>
      <c r="H81" s="31">
        <v>11.243658019481799</v>
      </c>
      <c r="I81" s="31">
        <v>0.1</v>
      </c>
    </row>
    <row r="82" spans="1:9">
      <c r="A82" s="31">
        <f t="shared" si="1"/>
        <v>81</v>
      </c>
      <c r="B82" s="30">
        <v>41821</v>
      </c>
      <c r="C82" s="31">
        <v>2.15</v>
      </c>
      <c r="D82" s="31">
        <v>1.8114699999999999</v>
      </c>
      <c r="E82" s="31">
        <v>4.0562500000000004</v>
      </c>
      <c r="F82" s="31">
        <v>1.38</v>
      </c>
      <c r="G82" s="31">
        <v>13.7122038880789</v>
      </c>
      <c r="H82" s="31">
        <v>11.253742273118</v>
      </c>
      <c r="I82" s="31">
        <v>0.09</v>
      </c>
    </row>
    <row r="83" spans="1:9">
      <c r="A83" s="31">
        <f t="shared" si="1"/>
        <v>82</v>
      </c>
      <c r="B83" s="30">
        <v>41852</v>
      </c>
      <c r="C83" s="31">
        <v>2.34</v>
      </c>
      <c r="D83" s="31">
        <v>1.6422000000000001</v>
      </c>
      <c r="E83" s="31">
        <v>3.2335400000000001</v>
      </c>
      <c r="F83" s="31">
        <v>1.3</v>
      </c>
      <c r="G83" s="31">
        <v>13.7021906564755</v>
      </c>
      <c r="H83" s="31">
        <v>11.125206897869001</v>
      </c>
      <c r="I83" s="31">
        <v>0.09</v>
      </c>
    </row>
    <row r="84" spans="1:9">
      <c r="A84" s="31">
        <f t="shared" si="1"/>
        <v>83</v>
      </c>
      <c r="B84" s="30">
        <v>41883</v>
      </c>
      <c r="C84" s="31">
        <v>2.2799999999999998</v>
      </c>
      <c r="D84" s="31">
        <v>1.6277699999999999</v>
      </c>
      <c r="E84" s="31">
        <v>3.0322200000000001</v>
      </c>
      <c r="F84" s="31">
        <v>1.1200000000000001</v>
      </c>
      <c r="G84" s="31">
        <v>13.809670298976499</v>
      </c>
      <c r="H84" s="31">
        <v>11.338325146079899</v>
      </c>
      <c r="I84" s="31">
        <v>0.09</v>
      </c>
    </row>
    <row r="85" spans="1:9">
      <c r="A85" s="31">
        <f t="shared" si="1"/>
        <v>84</v>
      </c>
      <c r="B85" s="30">
        <v>41913</v>
      </c>
      <c r="C85" s="31">
        <v>2.34</v>
      </c>
      <c r="D85" s="31">
        <v>1.4303699999999999</v>
      </c>
      <c r="E85" s="31">
        <v>3.1904400000000002</v>
      </c>
      <c r="F85" s="31">
        <v>0.94</v>
      </c>
      <c r="G85" s="31">
        <v>13.8055623313886</v>
      </c>
      <c r="H85" s="31">
        <v>11.358016350842799</v>
      </c>
      <c r="I85" s="31">
        <v>0.09</v>
      </c>
    </row>
    <row r="86" spans="1:9">
      <c r="A86" s="12">
        <f t="shared" si="1"/>
        <v>85</v>
      </c>
      <c r="B86" s="32">
        <v>41944</v>
      </c>
      <c r="C86" s="12">
        <v>2.61</v>
      </c>
      <c r="D86" s="12">
        <v>1.1945300000000001</v>
      </c>
      <c r="E86" s="12">
        <v>3.6947399999999999</v>
      </c>
      <c r="F86" s="12">
        <v>1.0533333333333299</v>
      </c>
      <c r="G86" s="12">
        <v>13.790184453804001</v>
      </c>
      <c r="H86" s="12">
        <v>11.340090600900201</v>
      </c>
      <c r="I86" s="12">
        <v>0.09</v>
      </c>
    </row>
    <row r="87" spans="1:9">
      <c r="A87" s="12">
        <f t="shared" si="1"/>
        <v>86</v>
      </c>
      <c r="B87" s="32">
        <v>41974</v>
      </c>
      <c r="C87" s="12">
        <v>2.57</v>
      </c>
      <c r="D87" s="12">
        <v>0.83853</v>
      </c>
      <c r="E87" s="12">
        <v>3.2260800000000001</v>
      </c>
      <c r="F87" s="12">
        <v>0.86666666666667003</v>
      </c>
      <c r="G87" s="12">
        <v>13.801286312706599</v>
      </c>
      <c r="H87" s="12">
        <v>11.4178577867472</v>
      </c>
      <c r="I87" s="12">
        <v>0.12</v>
      </c>
    </row>
    <row r="88" spans="1:9">
      <c r="A88" s="12">
        <f t="shared" si="1"/>
        <v>87</v>
      </c>
      <c r="B88" s="32">
        <v>42005</v>
      </c>
      <c r="C88" s="12">
        <v>2.77</v>
      </c>
      <c r="D88" s="12">
        <v>0.18284</v>
      </c>
      <c r="E88" s="12">
        <v>3.0883500000000002</v>
      </c>
      <c r="F88" s="12">
        <v>0.98</v>
      </c>
      <c r="G88" s="12">
        <v>13.759164741560401</v>
      </c>
      <c r="H88" s="12">
        <v>11.402173554201999</v>
      </c>
      <c r="I88" s="12">
        <v>0.11</v>
      </c>
    </row>
    <row r="89" spans="1:9">
      <c r="A89" s="12">
        <f t="shared" si="1"/>
        <v>88</v>
      </c>
      <c r="B89" s="32">
        <v>42036</v>
      </c>
      <c r="C89" s="12">
        <v>2.5099999999999998</v>
      </c>
      <c r="D89" s="12">
        <v>0.28924</v>
      </c>
      <c r="E89" s="12">
        <v>1.75451</v>
      </c>
      <c r="F89" s="12">
        <v>0.79</v>
      </c>
      <c r="G89" s="12">
        <v>13.6429979916301</v>
      </c>
      <c r="H89" s="12">
        <v>11.2383942732026</v>
      </c>
      <c r="I89" s="12">
        <v>0.11</v>
      </c>
    </row>
    <row r="90" spans="1:9">
      <c r="A90" s="12">
        <f t="shared" si="1"/>
        <v>89</v>
      </c>
      <c r="B90" s="32">
        <v>42064</v>
      </c>
      <c r="C90" s="12">
        <v>2.6</v>
      </c>
      <c r="D90" s="12">
        <v>0.28086</v>
      </c>
      <c r="E90" s="12">
        <v>0.47452</v>
      </c>
      <c r="F90" s="12">
        <v>0.7</v>
      </c>
      <c r="G90" s="12">
        <v>13.6693836515736</v>
      </c>
      <c r="H90" s="12">
        <v>11.231184717217801</v>
      </c>
      <c r="I90" s="12">
        <v>0.11</v>
      </c>
    </row>
    <row r="91" spans="1:9">
      <c r="A91" s="12">
        <f t="shared" si="1"/>
        <v>90</v>
      </c>
      <c r="B91" s="32">
        <v>42095</v>
      </c>
      <c r="C91" s="12">
        <v>2.4300000000000002</v>
      </c>
      <c r="D91" s="12">
        <v>0.16352</v>
      </c>
      <c r="E91" s="12">
        <v>-0.17366000000000001</v>
      </c>
      <c r="F91" s="12">
        <v>0.71</v>
      </c>
      <c r="G91" s="12">
        <v>13.5417911823087</v>
      </c>
      <c r="H91" s="12">
        <v>11.0725457455151</v>
      </c>
      <c r="I91" s="12">
        <v>0.12</v>
      </c>
    </row>
    <row r="92" spans="1:9">
      <c r="A92" s="12">
        <f t="shared" si="1"/>
        <v>91</v>
      </c>
      <c r="B92" s="32">
        <v>42125</v>
      </c>
      <c r="C92" s="12">
        <v>2.77</v>
      </c>
      <c r="D92" s="12">
        <v>0.23028000000000001</v>
      </c>
      <c r="E92" s="12">
        <v>-0.94196000000000002</v>
      </c>
      <c r="F92" s="12">
        <v>0.92</v>
      </c>
      <c r="G92" s="12">
        <v>13.518796322099</v>
      </c>
      <c r="H92" s="12">
        <v>11.006398119149701</v>
      </c>
      <c r="I92" s="12">
        <v>0.12</v>
      </c>
    </row>
    <row r="93" spans="1:9">
      <c r="A93" s="12">
        <f t="shared" si="1"/>
        <v>92</v>
      </c>
      <c r="B93" s="32">
        <v>42156</v>
      </c>
      <c r="C93" s="12">
        <v>2.78</v>
      </c>
      <c r="D93" s="12">
        <v>0.31153999999999998</v>
      </c>
      <c r="E93" s="12">
        <v>-1.6310800000000001</v>
      </c>
      <c r="F93" s="12">
        <v>0.63</v>
      </c>
      <c r="G93" s="12">
        <v>13.450507260521899</v>
      </c>
      <c r="H93" s="12">
        <v>11.117943168585599</v>
      </c>
      <c r="I93" s="12">
        <v>0.13</v>
      </c>
    </row>
    <row r="94" spans="1:9">
      <c r="A94" s="12">
        <f t="shared" si="1"/>
        <v>93</v>
      </c>
      <c r="B94" s="32">
        <v>42186</v>
      </c>
      <c r="C94" s="12">
        <v>3</v>
      </c>
      <c r="D94" s="12">
        <v>0.24324000000000001</v>
      </c>
      <c r="E94" s="12">
        <v>-1.2472399999999999</v>
      </c>
      <c r="F94" s="12">
        <v>0.54</v>
      </c>
      <c r="G94" s="12">
        <v>13.4591173221923</v>
      </c>
      <c r="H94" s="12">
        <v>11.066802854328801</v>
      </c>
      <c r="I94" s="12">
        <v>0.13</v>
      </c>
    </row>
    <row r="95" spans="1:9">
      <c r="A95" s="12">
        <f t="shared" si="1"/>
        <v>94</v>
      </c>
      <c r="B95" s="32">
        <v>42217</v>
      </c>
      <c r="C95" s="12">
        <v>2.98</v>
      </c>
      <c r="D95" s="12">
        <v>0.25684000000000001</v>
      </c>
      <c r="E95" s="12">
        <v>-1.2778799999999999</v>
      </c>
      <c r="F95" s="12">
        <v>0.44666666666666999</v>
      </c>
      <c r="G95" s="12">
        <v>13.441666265789101</v>
      </c>
      <c r="H95" s="12">
        <v>10.992085846163</v>
      </c>
      <c r="I95" s="12">
        <v>0.14000000000000001</v>
      </c>
    </row>
    <row r="96" spans="1:9">
      <c r="A96" s="12">
        <f t="shared" si="1"/>
        <v>95</v>
      </c>
      <c r="B96" s="32">
        <v>42248</v>
      </c>
      <c r="C96" s="12">
        <v>3.28</v>
      </c>
      <c r="D96" s="12">
        <v>8.3330000000000001E-2</v>
      </c>
      <c r="E96" s="12">
        <v>-1.9497899999999999</v>
      </c>
      <c r="F96" s="12">
        <v>0.35333333333333</v>
      </c>
      <c r="G96" s="12">
        <v>13.3879468976662</v>
      </c>
      <c r="H96" s="12">
        <v>10.9964186337101</v>
      </c>
      <c r="I96" s="12">
        <v>0.14000000000000001</v>
      </c>
    </row>
    <row r="97" spans="1:9">
      <c r="A97" s="12">
        <f t="shared" si="1"/>
        <v>96</v>
      </c>
      <c r="B97" s="32">
        <v>42278</v>
      </c>
      <c r="C97" s="12">
        <v>3.18</v>
      </c>
      <c r="D97" s="12">
        <v>9.4009999999999996E-2</v>
      </c>
      <c r="E97" s="12">
        <v>-2.3233899999999998</v>
      </c>
      <c r="F97" s="12">
        <v>0.36</v>
      </c>
      <c r="G97" s="12">
        <v>13.388243068506901</v>
      </c>
      <c r="H97" s="12">
        <v>11.026559819188201</v>
      </c>
      <c r="I97" s="12">
        <v>0.12</v>
      </c>
    </row>
    <row r="98" spans="1:9">
      <c r="A98" s="12">
        <f t="shared" si="1"/>
        <v>97</v>
      </c>
      <c r="B98" s="32">
        <v>42309</v>
      </c>
      <c r="C98" s="12">
        <v>3.25</v>
      </c>
      <c r="D98" s="12">
        <v>0.23182</v>
      </c>
      <c r="E98" s="12">
        <v>-3.6851600000000002</v>
      </c>
      <c r="F98" s="12">
        <v>0.46333333333332899</v>
      </c>
      <c r="G98" s="12">
        <v>13.433829280092599</v>
      </c>
      <c r="H98" s="12">
        <v>10.998959046962201</v>
      </c>
      <c r="I98" s="12">
        <v>0.12</v>
      </c>
    </row>
    <row r="99" spans="1:9">
      <c r="A99" s="12">
        <f t="shared" si="1"/>
        <v>98</v>
      </c>
      <c r="B99" s="32">
        <v>42339</v>
      </c>
      <c r="C99" s="12">
        <v>3.19</v>
      </c>
      <c r="D99" s="12">
        <v>0.30406</v>
      </c>
      <c r="E99" s="12">
        <v>-3.9750899999999998</v>
      </c>
      <c r="F99" s="12">
        <v>0.36666666666667003</v>
      </c>
      <c r="G99" s="12">
        <v>13.413554306495801</v>
      </c>
      <c r="H99" s="12">
        <v>11.0348544528969</v>
      </c>
      <c r="I99" s="12">
        <v>0.24</v>
      </c>
    </row>
    <row r="100" spans="1:9">
      <c r="A100" s="12">
        <f t="shared" si="1"/>
        <v>99</v>
      </c>
      <c r="B100" s="32">
        <v>42370</v>
      </c>
      <c r="C100" s="12">
        <v>3.51</v>
      </c>
      <c r="D100" s="12">
        <v>0.82077</v>
      </c>
      <c r="E100" s="12">
        <v>-2.6878299999999999</v>
      </c>
      <c r="F100" s="12">
        <v>0.27</v>
      </c>
      <c r="G100" s="12">
        <v>13.406432349541101</v>
      </c>
      <c r="H100" s="12">
        <v>11.008026531017601</v>
      </c>
      <c r="I100" s="12">
        <v>0.34</v>
      </c>
    </row>
    <row r="101" spans="1:9">
      <c r="A101" s="12">
        <f t="shared" si="1"/>
        <v>100</v>
      </c>
      <c r="B101" s="32">
        <v>42401</v>
      </c>
      <c r="C101" s="12">
        <v>3.6</v>
      </c>
      <c r="D101" s="12">
        <v>0.59240000000000004</v>
      </c>
      <c r="E101" s="12">
        <v>-2.91825</v>
      </c>
      <c r="F101" s="12">
        <v>0.27333333333333099</v>
      </c>
      <c r="G101" s="12">
        <v>13.4322327516175</v>
      </c>
      <c r="H101" s="12">
        <v>11.0711458206712</v>
      </c>
      <c r="I101" s="12">
        <v>0.38</v>
      </c>
    </row>
    <row r="102" spans="1:9">
      <c r="A102" s="12">
        <f t="shared" si="1"/>
        <v>101</v>
      </c>
      <c r="B102" s="32">
        <v>42430</v>
      </c>
      <c r="C102" s="12">
        <v>3.35</v>
      </c>
      <c r="D102" s="12">
        <v>0.63210999999999995</v>
      </c>
      <c r="E102" s="12">
        <v>-3.3725800000000001</v>
      </c>
      <c r="F102" s="12">
        <v>0.37666666666666998</v>
      </c>
      <c r="G102" s="12">
        <v>13.272313297554399</v>
      </c>
      <c r="H102" s="12">
        <v>10.9006962683499</v>
      </c>
      <c r="I102" s="12">
        <v>0.36</v>
      </c>
    </row>
    <row r="103" spans="1:9">
      <c r="A103" s="12">
        <f t="shared" si="1"/>
        <v>102</v>
      </c>
      <c r="B103" s="32">
        <v>42461</v>
      </c>
      <c r="C103" s="12">
        <v>2.96</v>
      </c>
      <c r="D103" s="12">
        <v>0.88717999999999997</v>
      </c>
      <c r="E103" s="12">
        <v>-2.6898300000000002</v>
      </c>
      <c r="F103" s="12">
        <v>0.38</v>
      </c>
      <c r="G103" s="12">
        <v>13.2100534168301</v>
      </c>
      <c r="H103" s="12">
        <v>10.8048370840408</v>
      </c>
      <c r="I103" s="12">
        <v>0.37</v>
      </c>
    </row>
    <row r="104" spans="1:9">
      <c r="A104" s="12">
        <f t="shared" si="1"/>
        <v>103</v>
      </c>
      <c r="B104" s="32">
        <v>42491</v>
      </c>
      <c r="C104" s="12">
        <v>2.84</v>
      </c>
      <c r="D104" s="12">
        <v>0.79588000000000003</v>
      </c>
      <c r="E104" s="12">
        <v>-2.37</v>
      </c>
      <c r="F104" s="12">
        <v>0.18</v>
      </c>
      <c r="G104" s="12">
        <v>13.229326129535099</v>
      </c>
      <c r="H104" s="12">
        <v>10.745570380005701</v>
      </c>
      <c r="I104" s="12">
        <v>0.37</v>
      </c>
    </row>
    <row r="105" spans="1:9">
      <c r="A105" s="12">
        <f t="shared" si="1"/>
        <v>104</v>
      </c>
      <c r="B105" s="32">
        <v>42522</v>
      </c>
      <c r="C105" s="12">
        <v>3.04</v>
      </c>
      <c r="D105" s="12">
        <v>0.79240999999999995</v>
      </c>
      <c r="E105" s="12">
        <v>-1.67954</v>
      </c>
      <c r="F105" s="12">
        <v>0.28000000000000003</v>
      </c>
      <c r="G105" s="12">
        <v>13.1801575227248</v>
      </c>
      <c r="H105" s="12">
        <v>10.727922162194099</v>
      </c>
      <c r="I105" s="12">
        <v>0.38</v>
      </c>
    </row>
    <row r="106" spans="1:9">
      <c r="A106" s="12">
        <f t="shared" si="1"/>
        <v>105</v>
      </c>
      <c r="B106" s="32">
        <v>42552</v>
      </c>
      <c r="C106" s="12">
        <v>2.76</v>
      </c>
      <c r="D106" s="12">
        <v>0.75114999999999998</v>
      </c>
      <c r="E106" s="12">
        <v>-2.0152700000000001</v>
      </c>
      <c r="F106" s="12">
        <v>0.18</v>
      </c>
      <c r="G106" s="12">
        <v>13.1894420030433</v>
      </c>
      <c r="H106" s="12">
        <v>10.720385066675901</v>
      </c>
      <c r="I106" s="12">
        <v>0.39</v>
      </c>
    </row>
    <row r="107" spans="1:9">
      <c r="A107" s="12">
        <f t="shared" si="1"/>
        <v>106</v>
      </c>
      <c r="B107" s="32">
        <v>42583</v>
      </c>
      <c r="C107" s="12">
        <v>2.66</v>
      </c>
      <c r="D107" s="12">
        <v>0.90098999999999996</v>
      </c>
      <c r="E107" s="12">
        <v>-1.98441</v>
      </c>
      <c r="F107" s="12">
        <v>0.28000000000000003</v>
      </c>
      <c r="G107" s="12">
        <v>13.0900926017252</v>
      </c>
      <c r="H107" s="12">
        <v>10.596118455419401</v>
      </c>
      <c r="I107" s="12">
        <v>0.4</v>
      </c>
    </row>
    <row r="108" spans="1:9">
      <c r="A108" s="12">
        <f t="shared" si="1"/>
        <v>107</v>
      </c>
      <c r="B108" s="32">
        <v>42614</v>
      </c>
      <c r="C108" s="12">
        <v>2.71</v>
      </c>
      <c r="D108" s="12">
        <v>1.2256899999999999</v>
      </c>
      <c r="E108" s="12">
        <v>-1.73309</v>
      </c>
      <c r="F108" s="12">
        <v>0.38</v>
      </c>
      <c r="G108" s="12">
        <v>13.0300231661237</v>
      </c>
      <c r="H108" s="12">
        <v>10.5180308699187</v>
      </c>
      <c r="I108" s="12">
        <v>0.4</v>
      </c>
    </row>
    <row r="109" spans="1:9">
      <c r="A109" s="12">
        <f t="shared" si="1"/>
        <v>108</v>
      </c>
      <c r="B109" s="32">
        <v>42644</v>
      </c>
      <c r="C109" s="12">
        <v>2.54</v>
      </c>
      <c r="D109" s="12">
        <v>1.46407</v>
      </c>
      <c r="E109" s="12">
        <v>-1.2589399999999999</v>
      </c>
      <c r="F109" s="12">
        <v>0.28000000000000003</v>
      </c>
      <c r="G109" s="12">
        <v>13.067688721905601</v>
      </c>
      <c r="H109" s="12">
        <v>10.559957317252101</v>
      </c>
      <c r="I109" s="12">
        <v>0.4</v>
      </c>
    </row>
    <row r="110" spans="1:9">
      <c r="A110" s="12">
        <f t="shared" si="1"/>
        <v>109</v>
      </c>
      <c r="B110" s="32">
        <v>42675</v>
      </c>
      <c r="C110" s="12">
        <v>2.34</v>
      </c>
      <c r="D110" s="12">
        <v>1.44092</v>
      </c>
      <c r="E110" s="12">
        <v>-0.87897999999999998</v>
      </c>
      <c r="F110" s="12">
        <v>8.0000000000000099E-2</v>
      </c>
      <c r="G110" s="12">
        <v>12.955302992803601</v>
      </c>
      <c r="H110" s="12">
        <v>10.423960035436901</v>
      </c>
      <c r="I110" s="12">
        <v>0.41</v>
      </c>
    </row>
    <row r="111" spans="1:9">
      <c r="A111" s="12">
        <f t="shared" si="1"/>
        <v>110</v>
      </c>
      <c r="B111" s="32">
        <v>42705</v>
      </c>
      <c r="C111" s="12">
        <v>2.38</v>
      </c>
      <c r="D111" s="12">
        <v>1.70842</v>
      </c>
      <c r="E111" s="12">
        <v>0.50660000000000005</v>
      </c>
      <c r="F111" s="12">
        <v>8.0000000000000099E-2</v>
      </c>
      <c r="G111" s="12">
        <v>12.9204935907185</v>
      </c>
      <c r="H111" s="12">
        <v>10.4253907935213</v>
      </c>
      <c r="I111" s="12">
        <v>0.54</v>
      </c>
    </row>
    <row r="112" spans="1:9">
      <c r="A112" s="12">
        <f t="shared" si="1"/>
        <v>111</v>
      </c>
      <c r="B112" s="32">
        <v>42736</v>
      </c>
      <c r="C112" s="12">
        <v>2.21</v>
      </c>
      <c r="D112" s="12">
        <v>2.03667</v>
      </c>
      <c r="E112" s="12">
        <v>-0.47761999999999999</v>
      </c>
      <c r="F112" s="12">
        <v>8.0000000000000099E-2</v>
      </c>
      <c r="G112" s="12">
        <v>12.904408947746999</v>
      </c>
      <c r="H112" s="12">
        <v>10.4209934859288</v>
      </c>
      <c r="I112" s="12">
        <v>0.65</v>
      </c>
    </row>
    <row r="113" spans="1:9">
      <c r="A113" s="12">
        <f t="shared" si="1"/>
        <v>112</v>
      </c>
      <c r="B113" s="32">
        <v>42767</v>
      </c>
      <c r="C113" s="12">
        <v>2.2799999999999998</v>
      </c>
      <c r="D113" s="12">
        <v>2.1890299999999998</v>
      </c>
      <c r="E113" s="12">
        <v>-0.18124999999999999</v>
      </c>
      <c r="F113" s="12">
        <v>7.6666666666669797E-2</v>
      </c>
      <c r="G113" s="12">
        <v>12.8759200758763</v>
      </c>
      <c r="H113" s="12">
        <v>10.480961392641399</v>
      </c>
      <c r="I113" s="12">
        <v>0.66</v>
      </c>
    </row>
    <row r="114" spans="1:9">
      <c r="A114" s="12">
        <f t="shared" si="1"/>
        <v>113</v>
      </c>
      <c r="B114" s="32">
        <v>42795</v>
      </c>
      <c r="C114" s="12">
        <v>2.2799999999999998</v>
      </c>
      <c r="D114" s="12">
        <v>1.90083</v>
      </c>
      <c r="E114" s="12">
        <v>1.16415</v>
      </c>
      <c r="F114" s="12">
        <v>-0.22666666666666899</v>
      </c>
      <c r="G114" s="12">
        <v>12.791574556374099</v>
      </c>
      <c r="H114" s="12">
        <v>10.408782491475201</v>
      </c>
      <c r="I114" s="12">
        <v>0.79</v>
      </c>
    </row>
    <row r="115" spans="1:9">
      <c r="A115" s="12">
        <f t="shared" si="1"/>
        <v>114</v>
      </c>
      <c r="B115" s="32">
        <v>42826</v>
      </c>
      <c r="C115" s="12">
        <v>2.2799999999999998</v>
      </c>
      <c r="D115" s="12">
        <v>1.8387100000000001</v>
      </c>
      <c r="E115" s="12">
        <v>1.9331100000000001</v>
      </c>
      <c r="F115" s="12">
        <v>-0.23</v>
      </c>
      <c r="G115" s="12">
        <v>12.827926384703501</v>
      </c>
      <c r="H115" s="12">
        <v>10.4373612959639</v>
      </c>
      <c r="I115" s="12">
        <v>0.9</v>
      </c>
    </row>
    <row r="116" spans="1:9">
      <c r="A116" s="12">
        <f t="shared" si="1"/>
        <v>115</v>
      </c>
      <c r="B116" s="32">
        <v>42856</v>
      </c>
      <c r="C116" s="12">
        <v>2.34</v>
      </c>
      <c r="D116" s="12">
        <v>1.65998</v>
      </c>
      <c r="E116" s="12">
        <v>2.0777299999999999</v>
      </c>
      <c r="F116" s="12">
        <v>-0.22666666666666899</v>
      </c>
      <c r="G116" s="12">
        <v>12.7155257074002</v>
      </c>
      <c r="H116" s="12">
        <v>10.293458410638801</v>
      </c>
      <c r="I116" s="12">
        <v>0.91</v>
      </c>
    </row>
    <row r="117" spans="1:9">
      <c r="A117" s="12">
        <f t="shared" si="1"/>
        <v>116</v>
      </c>
      <c r="B117" s="32">
        <v>42887</v>
      </c>
      <c r="C117" s="12">
        <v>2.06</v>
      </c>
      <c r="D117" s="12">
        <v>1.5771500000000001</v>
      </c>
      <c r="E117" s="12">
        <v>1.78857</v>
      </c>
      <c r="F117" s="12">
        <v>-0.32333333333333097</v>
      </c>
      <c r="G117" s="12">
        <v>12.654093115027001</v>
      </c>
      <c r="H117" s="12">
        <v>10.258099413094699</v>
      </c>
      <c r="I117" s="12">
        <v>1.04</v>
      </c>
    </row>
    <row r="118" spans="1:9">
      <c r="A118" s="12">
        <f t="shared" si="1"/>
        <v>117</v>
      </c>
      <c r="B118" s="32">
        <v>42917</v>
      </c>
      <c r="C118" s="12">
        <v>2.09</v>
      </c>
      <c r="D118" s="12">
        <v>1.56019</v>
      </c>
      <c r="E118" s="12">
        <v>1.4460999999999999</v>
      </c>
      <c r="F118" s="12">
        <v>-0.32</v>
      </c>
      <c r="G118" s="12">
        <v>12.6566103000313</v>
      </c>
      <c r="H118" s="12">
        <v>10.268932144086101</v>
      </c>
      <c r="I118" s="12">
        <v>1.1499999999999999</v>
      </c>
    </row>
    <row r="119" spans="1:9">
      <c r="A119" s="12">
        <f t="shared" si="1"/>
        <v>118</v>
      </c>
      <c r="B119" s="32">
        <v>42948</v>
      </c>
      <c r="C119" s="12">
        <v>2.19</v>
      </c>
      <c r="D119" s="12">
        <v>1.62876</v>
      </c>
      <c r="E119" s="12">
        <v>1.1073299999999999</v>
      </c>
      <c r="F119" s="12">
        <v>-0.22</v>
      </c>
      <c r="G119" s="12">
        <v>12.5817535588961</v>
      </c>
      <c r="H119" s="12">
        <v>10.141037288256999</v>
      </c>
      <c r="I119" s="12">
        <v>1.1599999999999999</v>
      </c>
    </row>
    <row r="120" spans="1:9">
      <c r="A120" s="12">
        <f t="shared" si="1"/>
        <v>119</v>
      </c>
      <c r="B120" s="32">
        <v>42979</v>
      </c>
      <c r="C120" s="12">
        <v>1.97</v>
      </c>
      <c r="D120" s="12">
        <v>1.8793899999999999</v>
      </c>
      <c r="E120" s="12">
        <v>1.22201</v>
      </c>
      <c r="F120" s="12">
        <v>-0.42</v>
      </c>
      <c r="G120" s="12">
        <v>12.519533929987899</v>
      </c>
      <c r="H120" s="12">
        <v>10.1064854451645</v>
      </c>
      <c r="I120" s="12">
        <v>1.1499999999999999</v>
      </c>
    </row>
    <row r="121" spans="1:9">
      <c r="A121" s="12">
        <f t="shared" si="1"/>
        <v>120</v>
      </c>
      <c r="B121" s="32">
        <v>43009</v>
      </c>
      <c r="C121" s="12">
        <v>1.94</v>
      </c>
      <c r="D121" s="12">
        <v>1.8189500000000001</v>
      </c>
      <c r="E121" s="12">
        <v>2.6544300000000001</v>
      </c>
      <c r="F121" s="12">
        <v>-0.52000000000000102</v>
      </c>
      <c r="G121" s="12">
        <v>12.5084285383069</v>
      </c>
      <c r="H121" s="12">
        <v>10.122447951882799</v>
      </c>
      <c r="I121" s="12">
        <v>1.1499999999999999</v>
      </c>
    </row>
    <row r="122" spans="1:9">
      <c r="A122" s="12">
        <f t="shared" si="1"/>
        <v>121</v>
      </c>
      <c r="B122" s="32">
        <v>43040</v>
      </c>
      <c r="C122" s="12">
        <v>1.85</v>
      </c>
      <c r="D122" s="12">
        <v>1.9594400000000001</v>
      </c>
      <c r="E122" s="12">
        <v>3.4027500000000002</v>
      </c>
      <c r="F122" s="12">
        <v>-0.42</v>
      </c>
      <c r="G122" s="12">
        <v>12.367250708263001</v>
      </c>
      <c r="H122" s="12">
        <v>9.9746687359322106</v>
      </c>
      <c r="I122" s="12">
        <v>1.1599999999999999</v>
      </c>
    </row>
    <row r="123" spans="1:9">
      <c r="A123" s="12">
        <f t="shared" si="1"/>
        <v>122</v>
      </c>
      <c r="B123" s="32">
        <v>43070</v>
      </c>
      <c r="C123" s="12">
        <v>1.82</v>
      </c>
      <c r="D123" s="12">
        <v>1.8835</v>
      </c>
      <c r="E123" s="12">
        <v>2.9012199999999999</v>
      </c>
      <c r="F123" s="12">
        <v>-0.52000000000000102</v>
      </c>
      <c r="G123" s="12">
        <v>12.322660359251801</v>
      </c>
      <c r="H123" s="12">
        <v>10.014210428154</v>
      </c>
      <c r="I123" s="12">
        <v>1.3</v>
      </c>
    </row>
    <row r="124" spans="1:9">
      <c r="A124" s="12">
        <f t="shared" si="1"/>
        <v>123</v>
      </c>
      <c r="B124" s="32">
        <v>43101</v>
      </c>
      <c r="C124" s="12">
        <v>1.54</v>
      </c>
      <c r="D124" s="12">
        <v>1.84423</v>
      </c>
      <c r="E124" s="12">
        <v>2.8260399999999999</v>
      </c>
      <c r="F124" s="12">
        <v>-0.52000000000000102</v>
      </c>
      <c r="G124" s="12">
        <v>12.18783149776</v>
      </c>
      <c r="H124" s="12">
        <v>9.9205858974033898</v>
      </c>
      <c r="I124" s="12">
        <v>1.41</v>
      </c>
    </row>
    <row r="125" spans="1:9">
      <c r="A125" s="12">
        <f t="shared" si="1"/>
        <v>124</v>
      </c>
      <c r="B125" s="32">
        <v>43132</v>
      </c>
      <c r="C125" s="12">
        <v>1.64</v>
      </c>
      <c r="D125" s="12">
        <v>1.96394</v>
      </c>
      <c r="E125" s="12">
        <v>3.6798099999999998</v>
      </c>
      <c r="F125" s="12">
        <v>-0.52000000000000102</v>
      </c>
      <c r="G125" s="12">
        <v>12.089939196101399</v>
      </c>
      <c r="H125" s="12">
        <v>9.8203944067695605</v>
      </c>
      <c r="I125" s="12">
        <v>1.42</v>
      </c>
    </row>
    <row r="126" spans="1:9">
      <c r="A126" s="12">
        <f t="shared" si="1"/>
        <v>125</v>
      </c>
      <c r="B126" s="32">
        <v>43160</v>
      </c>
      <c r="C126" s="12">
        <v>1.9</v>
      </c>
      <c r="D126" s="12">
        <v>2.1773799999999999</v>
      </c>
      <c r="E126" s="12">
        <v>3.62643</v>
      </c>
      <c r="F126" s="12">
        <v>-0.62</v>
      </c>
      <c r="G126" s="12">
        <v>12.074588719019401</v>
      </c>
      <c r="H126" s="12">
        <v>9.7961507857318093</v>
      </c>
      <c r="I126" s="12">
        <v>1.51</v>
      </c>
    </row>
    <row r="127" spans="1:9">
      <c r="A127" s="12">
        <f t="shared" si="1"/>
        <v>126</v>
      </c>
      <c r="B127" s="32">
        <v>43191</v>
      </c>
      <c r="C127" s="12">
        <v>1.72</v>
      </c>
      <c r="D127" s="12">
        <v>2.1526100000000001</v>
      </c>
      <c r="E127" s="12">
        <v>3.8062100000000001</v>
      </c>
      <c r="F127" s="12">
        <v>-0.72</v>
      </c>
      <c r="G127" s="12">
        <v>11.8998676789755</v>
      </c>
      <c r="H127" s="12">
        <v>9.6633581776377504</v>
      </c>
      <c r="I127" s="12">
        <v>1.69</v>
      </c>
    </row>
    <row r="128" spans="1:9">
      <c r="A128" s="12">
        <f t="shared" si="1"/>
        <v>127</v>
      </c>
      <c r="B128" s="32">
        <v>43221</v>
      </c>
      <c r="C128" s="12">
        <v>2</v>
      </c>
      <c r="D128" s="12">
        <v>2.3651200000000001</v>
      </c>
      <c r="E128" s="12">
        <v>2.9562599999999999</v>
      </c>
      <c r="F128" s="12">
        <v>-0.82</v>
      </c>
      <c r="G128" s="12">
        <v>11.6685732089887</v>
      </c>
      <c r="H128" s="12">
        <v>9.4850897308968207</v>
      </c>
      <c r="I128" s="12">
        <v>1.7</v>
      </c>
    </row>
    <row r="129" spans="1:9">
      <c r="A129" s="12">
        <f t="shared" si="1"/>
        <v>128</v>
      </c>
      <c r="B129" s="32">
        <v>43252</v>
      </c>
      <c r="C129" s="12">
        <v>1.98</v>
      </c>
      <c r="D129" s="12">
        <v>2.38428</v>
      </c>
      <c r="E129" s="12">
        <v>3.5398100000000001</v>
      </c>
      <c r="F129" s="12">
        <v>-0.62</v>
      </c>
      <c r="G129" s="12">
        <v>11.601712775459101</v>
      </c>
      <c r="H129" s="12">
        <v>9.4015753310579697</v>
      </c>
      <c r="I129" s="12">
        <v>1.82</v>
      </c>
    </row>
    <row r="130" spans="1:9">
      <c r="A130" s="12">
        <f t="shared" ref="A130:A133" si="2">A129+1</f>
        <v>129</v>
      </c>
      <c r="B130" s="32">
        <v>43282</v>
      </c>
      <c r="C130" s="12">
        <v>1.83</v>
      </c>
      <c r="D130" s="12">
        <v>2.4403800000000002</v>
      </c>
      <c r="E130" s="12">
        <v>4.12486</v>
      </c>
      <c r="F130" s="12">
        <v>-0.72</v>
      </c>
      <c r="G130" s="12">
        <v>11.435477089908201</v>
      </c>
      <c r="H130" s="12">
        <v>9.2931419930059995</v>
      </c>
      <c r="I130" s="12">
        <v>1.91</v>
      </c>
    </row>
    <row r="131" spans="1:9">
      <c r="A131" s="12">
        <f t="shared" si="2"/>
        <v>130</v>
      </c>
      <c r="B131" s="32">
        <v>43313</v>
      </c>
      <c r="C131" s="12">
        <v>1.91</v>
      </c>
      <c r="D131" s="12">
        <v>2.2786</v>
      </c>
      <c r="E131" s="12">
        <v>5.4217399999999998</v>
      </c>
      <c r="F131" s="12">
        <v>-0.81666666666666998</v>
      </c>
      <c r="G131" s="12">
        <v>11.263380093294201</v>
      </c>
      <c r="H131" s="12">
        <v>9.1786128624154806</v>
      </c>
      <c r="I131" s="12">
        <v>1.91</v>
      </c>
    </row>
    <row r="132" spans="1:9">
      <c r="A132" s="12">
        <f t="shared" si="2"/>
        <v>131</v>
      </c>
      <c r="B132" s="32">
        <v>43344</v>
      </c>
      <c r="C132" s="12">
        <v>1.83</v>
      </c>
      <c r="D132" s="12">
        <v>2.06534</v>
      </c>
      <c r="E132" s="12">
        <v>5.5828899999999999</v>
      </c>
      <c r="F132" s="12">
        <v>-0.91333333333333</v>
      </c>
      <c r="G132" s="12">
        <v>11.186924726486399</v>
      </c>
      <c r="H132" s="12">
        <v>9.0904378660722092</v>
      </c>
      <c r="I132" s="12">
        <v>1.95</v>
      </c>
    </row>
    <row r="133" spans="1:9">
      <c r="A133" s="12">
        <f t="shared" si="2"/>
        <v>132</v>
      </c>
      <c r="B133" s="32">
        <v>43374</v>
      </c>
      <c r="C133" s="12">
        <v>1.92</v>
      </c>
      <c r="D133" s="12">
        <v>2.1135600000000001</v>
      </c>
      <c r="E133" s="12">
        <v>4.1846199999999998</v>
      </c>
      <c r="F133" s="12">
        <v>-0.81000000000000105</v>
      </c>
      <c r="G133" s="12">
        <v>10.927250045927501</v>
      </c>
      <c r="H133" s="12">
        <v>8.9969464322586905</v>
      </c>
      <c r="I133" s="12">
        <v>2.19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N39"/>
  <sheetViews>
    <sheetView topLeftCell="T1" workbookViewId="0">
      <selection activeCell="AC39" sqref="AC39"/>
    </sheetView>
  </sheetViews>
  <sheetFormatPr baseColWidth="10" defaultColWidth="11.5" defaultRowHeight="15"/>
  <sheetData>
    <row r="1" spans="1:40">
      <c r="AE1" s="10" t="s">
        <v>101</v>
      </c>
    </row>
    <row r="2" spans="1:40">
      <c r="A2" s="33" t="s">
        <v>98</v>
      </c>
      <c r="B2" s="34"/>
      <c r="C2" s="34"/>
      <c r="D2" s="34"/>
      <c r="E2" s="34"/>
      <c r="F2" s="34"/>
      <c r="G2" s="34"/>
      <c r="H2" s="4"/>
      <c r="I2" s="4"/>
      <c r="K2" s="33" t="s">
        <v>99</v>
      </c>
      <c r="L2" s="34"/>
      <c r="M2" s="34"/>
      <c r="N2" s="34"/>
      <c r="O2" s="34"/>
      <c r="P2" s="34"/>
      <c r="Q2" s="34"/>
      <c r="R2" s="4"/>
      <c r="S2" s="4"/>
      <c r="U2" t="s">
        <v>100</v>
      </c>
      <c r="V2" s="34"/>
      <c r="W2" s="34"/>
      <c r="X2" s="34"/>
      <c r="Y2" s="34"/>
      <c r="Z2" s="34"/>
      <c r="AA2" s="34"/>
      <c r="AB2" s="4"/>
      <c r="AC2" s="4"/>
      <c r="AE2" t="s">
        <v>100</v>
      </c>
      <c r="AN2" s="41"/>
    </row>
    <row r="3" spans="1:40">
      <c r="A3" s="34"/>
      <c r="B3" s="34" t="s">
        <v>42</v>
      </c>
      <c r="C3" s="34" t="s">
        <v>43</v>
      </c>
      <c r="D3" s="34" t="s">
        <v>44</v>
      </c>
      <c r="E3" s="34" t="s">
        <v>45</v>
      </c>
      <c r="F3" s="34" t="s">
        <v>46</v>
      </c>
      <c r="G3" s="34" t="s">
        <v>47</v>
      </c>
      <c r="H3" s="34" t="s">
        <v>48</v>
      </c>
      <c r="I3" s="34" t="s">
        <v>49</v>
      </c>
      <c r="K3" s="34"/>
      <c r="L3" s="34" t="s">
        <v>42</v>
      </c>
      <c r="M3" s="34" t="s">
        <v>43</v>
      </c>
      <c r="N3" s="34" t="s">
        <v>44</v>
      </c>
      <c r="O3" s="34" t="s">
        <v>45</v>
      </c>
      <c r="P3" s="34" t="s">
        <v>46</v>
      </c>
      <c r="Q3" s="34" t="s">
        <v>47</v>
      </c>
      <c r="R3" s="34" t="s">
        <v>48</v>
      </c>
      <c r="S3" s="34" t="s">
        <v>49</v>
      </c>
      <c r="U3" s="34"/>
      <c r="V3" s="34" t="s">
        <v>42</v>
      </c>
      <c r="W3" s="34" t="s">
        <v>43</v>
      </c>
      <c r="X3" s="34" t="s">
        <v>44</v>
      </c>
      <c r="Y3" s="34" t="s">
        <v>45</v>
      </c>
      <c r="Z3" s="34" t="s">
        <v>46</v>
      </c>
      <c r="AA3" s="34" t="s">
        <v>47</v>
      </c>
      <c r="AB3" s="34" t="s">
        <v>48</v>
      </c>
      <c r="AC3" s="34" t="s">
        <v>49</v>
      </c>
      <c r="AF3" t="s">
        <v>42</v>
      </c>
      <c r="AG3" t="s">
        <v>43</v>
      </c>
      <c r="AH3" t="s">
        <v>44</v>
      </c>
      <c r="AI3" t="s">
        <v>45</v>
      </c>
      <c r="AJ3" t="s">
        <v>46</v>
      </c>
      <c r="AK3" t="s">
        <v>47</v>
      </c>
      <c r="AL3" t="s">
        <v>48</v>
      </c>
      <c r="AM3" t="s">
        <v>49</v>
      </c>
      <c r="AN3" s="41"/>
    </row>
    <row r="4" spans="1:40">
      <c r="A4" s="34" t="s">
        <v>50</v>
      </c>
      <c r="B4" s="34"/>
      <c r="C4" s="34"/>
      <c r="D4" s="34"/>
      <c r="E4" s="34"/>
      <c r="F4" s="34"/>
      <c r="G4" s="34"/>
      <c r="H4" s="4"/>
      <c r="I4" s="4"/>
      <c r="K4" s="34" t="s">
        <v>50</v>
      </c>
      <c r="L4" s="34"/>
      <c r="M4" s="34"/>
      <c r="N4" s="34"/>
      <c r="O4" s="34"/>
      <c r="P4" s="34"/>
      <c r="Q4" s="34"/>
      <c r="R4" s="4"/>
      <c r="S4" s="4"/>
      <c r="U4" s="34" t="s">
        <v>50</v>
      </c>
      <c r="V4" s="34"/>
      <c r="W4" s="34"/>
      <c r="X4" s="34"/>
      <c r="Y4" s="34"/>
      <c r="Z4" s="34"/>
      <c r="AA4" s="34"/>
      <c r="AB4" s="4"/>
      <c r="AC4" s="4"/>
      <c r="AE4" t="s">
        <v>50</v>
      </c>
      <c r="AN4" s="41"/>
    </row>
    <row r="5" spans="1:40">
      <c r="A5" s="34" t="s">
        <v>51</v>
      </c>
      <c r="B5" s="34">
        <v>2.0163015181991901</v>
      </c>
      <c r="C5" s="34">
        <v>5.2488115995465501</v>
      </c>
      <c r="D5" s="34">
        <v>2.37382452820987E-2</v>
      </c>
      <c r="E5" s="34">
        <v>1.6713154771631601E-31</v>
      </c>
      <c r="F5" s="34">
        <v>1.6713154771631599E-33</v>
      </c>
      <c r="G5" s="34">
        <v>7.2888513630278302</v>
      </c>
      <c r="H5" s="4"/>
      <c r="I5" s="4"/>
      <c r="K5" s="34" t="s">
        <v>51</v>
      </c>
      <c r="L5" s="34">
        <v>4.7487488237423099</v>
      </c>
      <c r="M5" s="34">
        <v>6.7291658309944502</v>
      </c>
      <c r="N5" s="34">
        <v>2.2305358637292601E-2</v>
      </c>
      <c r="O5" s="34">
        <v>1.5170402023480999E-31</v>
      </c>
      <c r="P5" s="34">
        <v>1.5170402023481001E-33</v>
      </c>
      <c r="Q5" s="34">
        <v>11.500220013374101</v>
      </c>
      <c r="R5" s="4"/>
      <c r="S5" s="4"/>
      <c r="U5" s="34" t="s">
        <v>51</v>
      </c>
      <c r="V5" s="34">
        <v>2.4709480040468401</v>
      </c>
      <c r="W5" s="34">
        <v>5.5509801060269002</v>
      </c>
      <c r="X5" s="34">
        <v>2.3370478317108999E-2</v>
      </c>
      <c r="Y5" s="34">
        <v>1.64346021921044E-31</v>
      </c>
      <c r="Z5" s="34">
        <v>1.6434602192104399E-33</v>
      </c>
      <c r="AA5" s="34">
        <v>8.0452985883908497</v>
      </c>
      <c r="AB5" s="4"/>
      <c r="AC5" s="4"/>
      <c r="AL5" s="38"/>
      <c r="AM5" s="38"/>
      <c r="AN5" s="41"/>
    </row>
    <row r="6" spans="1:40">
      <c r="A6" s="34" t="s">
        <v>52</v>
      </c>
      <c r="B6" s="34">
        <v>1.2553145549196201</v>
      </c>
      <c r="C6" s="34">
        <v>5.549958356676</v>
      </c>
      <c r="D6" s="34">
        <v>2.2757627118644101E-2</v>
      </c>
      <c r="E6" s="34">
        <v>5.1349175237755999E-2</v>
      </c>
      <c r="F6" s="34">
        <v>0.382717849665558</v>
      </c>
      <c r="G6" s="34">
        <v>7.26209756361758</v>
      </c>
      <c r="H6" s="4">
        <f>100*(1-G6/G5)</f>
        <v>0.36705096698715911</v>
      </c>
      <c r="I6" s="4">
        <f>SQRT(G5-G6)</f>
        <v>0.1635658870616066</v>
      </c>
      <c r="K6" s="34" t="s">
        <v>52</v>
      </c>
      <c r="L6" s="34">
        <v>1.1669246623157099</v>
      </c>
      <c r="M6" s="34">
        <v>5.04801717171717</v>
      </c>
      <c r="N6" s="34">
        <v>2.16763358778626E-2</v>
      </c>
      <c r="O6" s="34">
        <v>4.8307372381265597E-2</v>
      </c>
      <c r="P6" s="34">
        <v>0.34581323133238101</v>
      </c>
      <c r="Q6" s="34">
        <v>6.6307387736243903</v>
      </c>
      <c r="R6" s="4">
        <f>100*(1-Q6/Q5)</f>
        <v>42.342505048484128</v>
      </c>
      <c r="S6" s="4">
        <f>SQRT(Q5-Q6)</f>
        <v>2.2066901095871416</v>
      </c>
      <c r="U6" s="34" t="s">
        <v>52</v>
      </c>
      <c r="V6" s="34">
        <v>1.23656305227805</v>
      </c>
      <c r="W6" s="34">
        <v>5.4619160697888001</v>
      </c>
      <c r="X6" s="34">
        <v>2.23791666666667E-2</v>
      </c>
      <c r="Y6" s="34">
        <v>5.06604765622959E-2</v>
      </c>
      <c r="Z6" s="34">
        <v>0.37652333132353</v>
      </c>
      <c r="AA6" s="34">
        <v>7.1480420966193403</v>
      </c>
      <c r="AB6" s="4">
        <f>100*(1-AA6/AA5)</f>
        <v>11.152556762358412</v>
      </c>
      <c r="AC6" s="4">
        <f>SQRT(AA5-AA6)</f>
        <v>0.94723623862873263</v>
      </c>
      <c r="AE6" t="s">
        <v>52</v>
      </c>
      <c r="AF6" s="38">
        <v>1.23656305227805</v>
      </c>
      <c r="AG6" s="38">
        <v>5.4619160697888001</v>
      </c>
      <c r="AH6" s="38">
        <v>2.23791666666667E-2</v>
      </c>
      <c r="AI6" s="38">
        <v>5.06604765622959E-2</v>
      </c>
      <c r="AJ6" s="38">
        <v>0.37652333132353</v>
      </c>
      <c r="AK6" s="38">
        <v>7.1480420966193403</v>
      </c>
      <c r="AN6" s="41"/>
    </row>
    <row r="7" spans="1:40">
      <c r="A7" s="34" t="s">
        <v>53</v>
      </c>
      <c r="B7" s="34">
        <v>1.0653759426148199</v>
      </c>
      <c r="C7" s="34">
        <v>5.4206058831689798</v>
      </c>
      <c r="D7" s="34">
        <v>5.5094887918744097E-2</v>
      </c>
      <c r="E7" s="34">
        <v>0.25121395172869498</v>
      </c>
      <c r="F7" s="34">
        <v>0.39844761650556298</v>
      </c>
      <c r="G7" s="34">
        <v>7.1907382819367998</v>
      </c>
      <c r="H7" s="4">
        <f>100*(1-G7/G6)</f>
        <v>0.98262631499587139</v>
      </c>
      <c r="I7" s="4">
        <f>SQRT(G6-G7)</f>
        <v>0.26713158121191927</v>
      </c>
      <c r="K7" s="34" t="s">
        <v>53</v>
      </c>
      <c r="L7" s="34">
        <v>0.98202863781515803</v>
      </c>
      <c r="M7" s="34">
        <v>4.97035617387274</v>
      </c>
      <c r="N7" s="34">
        <v>5.1329023679513398E-2</v>
      </c>
      <c r="O7" s="34">
        <v>0.23022274631425499</v>
      </c>
      <c r="P7" s="34">
        <v>0.36533619151064101</v>
      </c>
      <c r="Q7" s="34">
        <v>6.5992727731923004</v>
      </c>
      <c r="R7" s="4">
        <f>100*(1-Q7/Q6)</f>
        <v>0.47454742987695919</v>
      </c>
      <c r="S7" s="4">
        <f>SQRT(Q6-Q7)</f>
        <v>0.17738658470157745</v>
      </c>
      <c r="U7" s="34" t="s">
        <v>53</v>
      </c>
      <c r="V7" s="34">
        <v>1.04858197573013</v>
      </c>
      <c r="W7" s="34">
        <v>5.33485178238936</v>
      </c>
      <c r="X7" s="34">
        <v>5.4355231381351399E-2</v>
      </c>
      <c r="Y7" s="34">
        <v>0.24796540263104699</v>
      </c>
      <c r="Z7" s="34">
        <v>0.39255139624977903</v>
      </c>
      <c r="AA7" s="34">
        <v>7.0783057883816696</v>
      </c>
      <c r="AB7" s="4">
        <f>100*(1-AA7/AA6)</f>
        <v>0.9756001335058273</v>
      </c>
      <c r="AC7" s="4">
        <f>SQRT(AA6-AA7)</f>
        <v>0.26407633032453087</v>
      </c>
      <c r="AE7" t="s">
        <v>53</v>
      </c>
      <c r="AF7" s="38">
        <v>1.04858197573013</v>
      </c>
      <c r="AG7" s="38">
        <v>5.33485178238936</v>
      </c>
      <c r="AH7" s="38">
        <v>5.4355231381351399E-2</v>
      </c>
      <c r="AI7" s="38">
        <v>0.24796540263104699</v>
      </c>
      <c r="AJ7" s="38">
        <v>0.39255139624977903</v>
      </c>
      <c r="AK7" s="38">
        <v>7.0783057883816696</v>
      </c>
      <c r="AL7" s="38">
        <v>0.9756001335058273</v>
      </c>
      <c r="AM7" s="38">
        <v>0.26407633032453098</v>
      </c>
      <c r="AN7" s="41"/>
    </row>
    <row r="8" spans="1:40">
      <c r="A8" s="34" t="s">
        <v>54</v>
      </c>
      <c r="B8" s="4"/>
      <c r="C8" s="4"/>
      <c r="D8" s="4"/>
      <c r="E8" s="4"/>
      <c r="F8" s="4"/>
      <c r="G8" s="4"/>
      <c r="H8" s="4">
        <f>100*(1-G8/G6)</f>
        <v>100</v>
      </c>
      <c r="I8" s="4">
        <f>SQRT(G6-G8)</f>
        <v>2.6948279283875585</v>
      </c>
      <c r="K8" s="34" t="s">
        <v>54</v>
      </c>
      <c r="L8" s="4"/>
      <c r="M8" s="4"/>
      <c r="N8" s="4"/>
      <c r="O8" s="4"/>
      <c r="P8" s="4"/>
      <c r="Q8" s="4"/>
      <c r="R8" s="4">
        <f>100*(1-Q8/Q6)</f>
        <v>100</v>
      </c>
      <c r="S8" s="4">
        <f>SQRT(Q6-Q8)</f>
        <v>2.575022091871134</v>
      </c>
      <c r="U8" s="34" t="s">
        <v>54</v>
      </c>
      <c r="V8" s="4"/>
      <c r="W8" s="4"/>
      <c r="X8" s="4"/>
      <c r="Y8" s="4"/>
      <c r="Z8" s="4"/>
      <c r="AA8" s="4"/>
      <c r="AB8" s="4"/>
      <c r="AC8" s="4"/>
      <c r="AE8" t="s">
        <v>51</v>
      </c>
      <c r="AF8" s="38">
        <v>2.4709480040468401</v>
      </c>
      <c r="AG8" s="38">
        <v>5.5509801060269002</v>
      </c>
      <c r="AH8" s="38">
        <v>2.3370478317108999E-2</v>
      </c>
      <c r="AI8" s="38">
        <v>1.64346021921044E-31</v>
      </c>
      <c r="AJ8" s="38">
        <v>1.6434602192104399E-33</v>
      </c>
      <c r="AK8" s="38">
        <v>8.0452985883908497</v>
      </c>
      <c r="AL8" s="38">
        <v>11.152556762358412</v>
      </c>
      <c r="AM8" s="38">
        <v>0.94723623862873263</v>
      </c>
      <c r="AN8" s="41"/>
    </row>
    <row r="9" spans="1:40">
      <c r="A9" s="34" t="s">
        <v>55</v>
      </c>
      <c r="B9" s="34"/>
      <c r="C9" s="34"/>
      <c r="D9" s="34"/>
      <c r="E9" s="34"/>
      <c r="F9" s="34"/>
      <c r="G9" s="34"/>
      <c r="H9" s="4"/>
      <c r="I9" s="4"/>
      <c r="K9" s="34" t="s">
        <v>55</v>
      </c>
      <c r="L9" s="34"/>
      <c r="M9" s="34"/>
      <c r="N9" s="34"/>
      <c r="O9" s="34"/>
      <c r="P9" s="34"/>
      <c r="Q9" s="34"/>
      <c r="R9" s="4"/>
      <c r="S9" s="4"/>
      <c r="U9" s="34" t="s">
        <v>55</v>
      </c>
      <c r="V9" s="34"/>
      <c r="W9" s="34"/>
      <c r="X9" s="34"/>
      <c r="Y9" s="34"/>
      <c r="Z9" s="34"/>
      <c r="AA9" s="34"/>
      <c r="AB9" s="4"/>
      <c r="AC9" s="4"/>
      <c r="AE9" t="s">
        <v>55</v>
      </c>
      <c r="AF9" s="38"/>
      <c r="AG9" s="38"/>
      <c r="AH9" s="38"/>
      <c r="AI9" s="38"/>
      <c r="AJ9" s="38"/>
      <c r="AK9" s="38"/>
      <c r="AL9" s="38"/>
      <c r="AM9" s="38"/>
      <c r="AN9" s="41"/>
    </row>
    <row r="10" spans="1:40">
      <c r="A10" s="34" t="s">
        <v>51</v>
      </c>
      <c r="B10" s="34">
        <v>2.0163015181991901</v>
      </c>
      <c r="C10" s="34">
        <v>5.2488115995465501</v>
      </c>
      <c r="D10" s="34">
        <v>2.37382452820987E-2</v>
      </c>
      <c r="E10" s="34">
        <v>1.6713154771631601E-31</v>
      </c>
      <c r="F10" s="34">
        <v>1.6713154771631599E-33</v>
      </c>
      <c r="G10" s="34">
        <v>6.2807006039282403</v>
      </c>
      <c r="H10" s="4"/>
      <c r="I10" s="4"/>
      <c r="K10" s="34" t="s">
        <v>51</v>
      </c>
      <c r="L10" s="34">
        <v>4.7487488237423099</v>
      </c>
      <c r="M10" s="34">
        <v>6.7291658309944502</v>
      </c>
      <c r="N10" s="34">
        <v>2.2305358637292601E-2</v>
      </c>
      <c r="O10" s="34">
        <v>1.5170402023480999E-31</v>
      </c>
      <c r="P10" s="34">
        <v>1.5170402023481001E-33</v>
      </c>
      <c r="Q10" s="34">
        <v>9.1258456015029008</v>
      </c>
      <c r="R10" s="4"/>
      <c r="S10" s="4"/>
      <c r="U10" s="34" t="s">
        <v>51</v>
      </c>
      <c r="V10" s="34">
        <v>2.4709480040468401</v>
      </c>
      <c r="W10" s="34">
        <v>5.5509801060269002</v>
      </c>
      <c r="X10" s="34">
        <v>2.3370478317108999E-2</v>
      </c>
      <c r="Y10" s="34">
        <v>1.64346021921044E-31</v>
      </c>
      <c r="Z10" s="34">
        <v>1.6434602192104399E-33</v>
      </c>
      <c r="AA10" s="34">
        <v>6.80982458636743</v>
      </c>
      <c r="AB10" s="4"/>
      <c r="AC10" s="4"/>
      <c r="AL10" s="38"/>
      <c r="AM10" s="38"/>
      <c r="AN10" s="41"/>
    </row>
    <row r="11" spans="1:40">
      <c r="A11" s="34" t="s">
        <v>52</v>
      </c>
      <c r="B11" s="34">
        <v>1.2553145549196201</v>
      </c>
      <c r="C11" s="34">
        <v>5.549958356676</v>
      </c>
      <c r="D11" s="34">
        <v>2.2757627118644101E-2</v>
      </c>
      <c r="E11" s="34">
        <v>5.1349175237755999E-2</v>
      </c>
      <c r="F11" s="34">
        <v>0.382717849665558</v>
      </c>
      <c r="G11" s="34">
        <v>6.63444028615777</v>
      </c>
      <c r="H11" s="4">
        <f>100*(1-G11/G10)</f>
        <v>-5.6321691565473619</v>
      </c>
      <c r="I11" s="4" t="e">
        <f>SQRT(G10-G11)</f>
        <v>#NUM!</v>
      </c>
      <c r="K11" s="34" t="s">
        <v>52</v>
      </c>
      <c r="L11" s="34">
        <v>1.1669246623157099</v>
      </c>
      <c r="M11" s="34">
        <v>5.04801717171717</v>
      </c>
      <c r="N11" s="34">
        <v>2.16763358778626E-2</v>
      </c>
      <c r="O11" s="34">
        <v>4.8307372381265597E-2</v>
      </c>
      <c r="P11" s="34">
        <v>0.34581323133238101</v>
      </c>
      <c r="Q11" s="34">
        <v>6.0472764424665302</v>
      </c>
      <c r="R11" s="4">
        <f>100*(1-Q11/Q10)</f>
        <v>33.734618066838351</v>
      </c>
      <c r="S11" s="4">
        <f>SQRT(Q10-Q11)</f>
        <v>1.7545851814706435</v>
      </c>
      <c r="U11" s="34" t="s">
        <v>52</v>
      </c>
      <c r="V11" s="34">
        <v>1.23656305227805</v>
      </c>
      <c r="W11" s="34">
        <v>5.4619160697888001</v>
      </c>
      <c r="X11" s="34">
        <v>2.23791666666667E-2</v>
      </c>
      <c r="Y11" s="34">
        <v>5.06604765622959E-2</v>
      </c>
      <c r="Z11" s="34">
        <v>0.37652333132353</v>
      </c>
      <c r="AA11" s="34">
        <v>6.5297605704803097</v>
      </c>
      <c r="AB11" s="4">
        <f>100*(1-AA11/AA10)</f>
        <v>4.1126465496303606</v>
      </c>
      <c r="AC11" s="4">
        <f>SQRT(AA10-AA11)</f>
        <v>0.52921074808352142</v>
      </c>
      <c r="AE11" t="s">
        <v>52</v>
      </c>
      <c r="AF11" s="38">
        <v>1.23656305227805</v>
      </c>
      <c r="AG11" s="38">
        <v>5.4619160697888001</v>
      </c>
      <c r="AH11" s="38">
        <v>2.23791666666667E-2</v>
      </c>
      <c r="AI11" s="38">
        <v>5.06604765622959E-2</v>
      </c>
      <c r="AJ11" s="38">
        <v>0.37652333132353</v>
      </c>
      <c r="AK11" s="38">
        <v>6.5297605704803097</v>
      </c>
      <c r="AN11" s="41"/>
    </row>
    <row r="12" spans="1:40">
      <c r="A12" s="34" t="s">
        <v>53</v>
      </c>
      <c r="B12" s="34">
        <v>1.15934540335569</v>
      </c>
      <c r="C12" s="34">
        <v>5.3723745441073696</v>
      </c>
      <c r="D12" s="34">
        <v>5.5912826468490801E-2</v>
      </c>
      <c r="E12" s="34">
        <v>0.19146306379011299</v>
      </c>
      <c r="F12" s="34">
        <v>0.37940954175930902</v>
      </c>
      <c r="G12" s="34">
        <v>6.5788326778031196</v>
      </c>
      <c r="H12" s="4">
        <f>100*(1-G12/G11)</f>
        <v>0.83816578273635534</v>
      </c>
      <c r="I12" s="4">
        <f>SQRT(G11-G12)</f>
        <v>0.23581265520461447</v>
      </c>
      <c r="K12" s="34" t="s">
        <v>53</v>
      </c>
      <c r="L12" s="34">
        <v>1.0752253937581</v>
      </c>
      <c r="M12" s="34">
        <v>4.9159733895440496</v>
      </c>
      <c r="N12" s="34">
        <v>5.2097621346451503E-2</v>
      </c>
      <c r="O12" s="34">
        <v>0.17532189418614599</v>
      </c>
      <c r="P12" s="34">
        <v>0.34793301223761097</v>
      </c>
      <c r="Q12" s="34">
        <v>6.0289386141932999</v>
      </c>
      <c r="R12" s="4">
        <f>100*(1-Q12/Q11)</f>
        <v>0.30324111106372342</v>
      </c>
      <c r="S12" s="4">
        <f>SQRT(Q11-Q12)</f>
        <v>0.13541723772559486</v>
      </c>
      <c r="U12" s="34" t="s">
        <v>53</v>
      </c>
      <c r="V12" s="34">
        <v>1.1415528515195299</v>
      </c>
      <c r="W12" s="34">
        <v>5.28656169852436</v>
      </c>
      <c r="X12" s="34">
        <v>5.51724262469531E-2</v>
      </c>
      <c r="Y12" s="34">
        <v>0.18867812686205701</v>
      </c>
      <c r="Z12" s="34">
        <v>0.37367161644651897</v>
      </c>
      <c r="AA12" s="34">
        <v>6.47486029383965</v>
      </c>
      <c r="AB12" s="4">
        <f>100*(1-AA12/AA11)</f>
        <v>0.84077013311716353</v>
      </c>
      <c r="AC12" s="4">
        <f>SQRT(AA11-AA12)</f>
        <v>0.23430808061323805</v>
      </c>
      <c r="AE12" t="s">
        <v>53</v>
      </c>
      <c r="AF12" s="38">
        <v>1.1415528515195299</v>
      </c>
      <c r="AG12" s="38">
        <v>5.28656169852436</v>
      </c>
      <c r="AH12" s="38">
        <v>5.51724262469531E-2</v>
      </c>
      <c r="AI12" s="38">
        <v>0.18867812686205701</v>
      </c>
      <c r="AJ12" s="38">
        <v>0.37367161644651897</v>
      </c>
      <c r="AK12" s="38">
        <v>6.47486029383965</v>
      </c>
      <c r="AL12" s="38">
        <v>0.84077013311716353</v>
      </c>
      <c r="AM12" s="38">
        <v>0.23430808061323805</v>
      </c>
      <c r="AN12" s="41"/>
    </row>
    <row r="13" spans="1:40">
      <c r="A13" s="34" t="s">
        <v>54</v>
      </c>
      <c r="B13" s="4"/>
      <c r="C13" s="4"/>
      <c r="D13" s="4"/>
      <c r="E13" s="4"/>
      <c r="F13" s="4"/>
      <c r="G13" s="4"/>
      <c r="H13" s="4">
        <f>100*(1-G13/G11)</f>
        <v>100</v>
      </c>
      <c r="I13" s="4">
        <f>SQRT(G11-G13)</f>
        <v>2.5757407257248874</v>
      </c>
      <c r="K13" s="34" t="s">
        <v>54</v>
      </c>
      <c r="L13" s="4"/>
      <c r="M13" s="4"/>
      <c r="N13" s="4"/>
      <c r="O13" s="4"/>
      <c r="P13" s="4"/>
      <c r="Q13" s="4"/>
      <c r="R13" s="4">
        <f>100*(1-Q13/Q11)</f>
        <v>100</v>
      </c>
      <c r="S13" s="4">
        <f>SQRT(Q11-Q13)</f>
        <v>2.4591210711281644</v>
      </c>
      <c r="U13" s="34" t="s">
        <v>54</v>
      </c>
      <c r="V13" s="4"/>
      <c r="W13" s="4"/>
      <c r="X13" s="4"/>
      <c r="Y13" s="4"/>
      <c r="Z13" s="4"/>
      <c r="AA13" s="4"/>
      <c r="AB13" s="4"/>
      <c r="AC13" s="4"/>
      <c r="AE13" t="s">
        <v>51</v>
      </c>
      <c r="AF13" s="38">
        <v>2.4709480040468401</v>
      </c>
      <c r="AG13" s="38">
        <v>5.5509801060269002</v>
      </c>
      <c r="AH13" s="38">
        <v>2.3370478317108999E-2</v>
      </c>
      <c r="AI13" s="38">
        <v>1.64346021921044E-31</v>
      </c>
      <c r="AJ13" s="38">
        <v>1.6434602192104399E-33</v>
      </c>
      <c r="AK13" s="38">
        <v>6.80982458636743</v>
      </c>
      <c r="AL13" s="38">
        <v>4.1126465496303606</v>
      </c>
      <c r="AM13" s="38">
        <v>0.52921074808352142</v>
      </c>
      <c r="AN13" s="41"/>
    </row>
    <row r="14" spans="1:40">
      <c r="A14" s="34" t="s">
        <v>56</v>
      </c>
      <c r="B14" s="34"/>
      <c r="C14" s="34"/>
      <c r="D14" s="34"/>
      <c r="E14" s="34"/>
      <c r="F14" s="34"/>
      <c r="G14" s="34"/>
      <c r="H14" s="4"/>
      <c r="I14" s="4"/>
      <c r="K14" s="34" t="s">
        <v>56</v>
      </c>
      <c r="L14" s="34"/>
      <c r="M14" s="34"/>
      <c r="N14" s="34"/>
      <c r="O14" s="34"/>
      <c r="P14" s="34"/>
      <c r="Q14" s="34"/>
      <c r="R14" s="4"/>
      <c r="S14" s="4"/>
      <c r="U14" s="34" t="s">
        <v>56</v>
      </c>
      <c r="V14" s="34"/>
      <c r="W14" s="34"/>
      <c r="X14" s="34"/>
      <c r="Y14" s="34"/>
      <c r="Z14" s="34"/>
      <c r="AA14" s="34"/>
      <c r="AB14" s="4"/>
      <c r="AC14" s="4"/>
      <c r="AE14" t="s">
        <v>56</v>
      </c>
      <c r="AF14" s="38"/>
      <c r="AG14" s="38"/>
      <c r="AH14" s="38"/>
      <c r="AI14" s="38"/>
      <c r="AJ14" s="38"/>
      <c r="AK14" s="38"/>
      <c r="AL14" s="38"/>
      <c r="AM14" s="38"/>
      <c r="AN14" s="41"/>
    </row>
    <row r="15" spans="1:40">
      <c r="A15" s="34" t="s">
        <v>51</v>
      </c>
      <c r="B15" s="34">
        <v>2.0163015181991901</v>
      </c>
      <c r="C15" s="34">
        <v>5.2488115995465501</v>
      </c>
      <c r="D15" s="34">
        <v>2.37382452820987E-2</v>
      </c>
      <c r="E15" s="34">
        <v>1.6713154771631601E-31</v>
      </c>
      <c r="F15" s="34">
        <v>1.6713154771631599E-33</v>
      </c>
      <c r="G15" s="34">
        <v>4.6644455632545601</v>
      </c>
      <c r="H15" s="4"/>
      <c r="I15" s="4"/>
      <c r="K15" s="34" t="s">
        <v>51</v>
      </c>
      <c r="L15" s="34">
        <v>4.7487488237423099</v>
      </c>
      <c r="M15" s="34">
        <v>6.7291658309944502</v>
      </c>
      <c r="N15" s="34">
        <v>2.2305358637292601E-2</v>
      </c>
      <c r="O15" s="34">
        <v>1.5170402023480999E-31</v>
      </c>
      <c r="P15" s="34">
        <v>1.5170402023481001E-33</v>
      </c>
      <c r="Q15" s="34">
        <v>8.1356370978768293</v>
      </c>
      <c r="R15" s="4"/>
      <c r="S15" s="4"/>
      <c r="U15" s="34" t="s">
        <v>51</v>
      </c>
      <c r="V15" s="34">
        <v>2.4709480040468401</v>
      </c>
      <c r="W15" s="34">
        <v>5.5509801060269002</v>
      </c>
      <c r="X15" s="34">
        <v>2.3370478317108999E-2</v>
      </c>
      <c r="Y15" s="34">
        <v>1.64346021921044E-31</v>
      </c>
      <c r="Z15" s="34">
        <v>1.6434602192104399E-33</v>
      </c>
      <c r="AA15" s="34">
        <v>5.2698085353773996</v>
      </c>
      <c r="AB15" s="4"/>
      <c r="AC15" s="4"/>
      <c r="AL15" s="38"/>
      <c r="AM15" s="38"/>
      <c r="AN15" s="41"/>
    </row>
    <row r="16" spans="1:40">
      <c r="A16" s="34" t="s">
        <v>52</v>
      </c>
      <c r="B16" s="34">
        <v>1.2553145549196201</v>
      </c>
      <c r="C16" s="34">
        <v>5.549958356676</v>
      </c>
      <c r="D16" s="34">
        <v>2.2757627118644101E-2</v>
      </c>
      <c r="E16" s="34">
        <v>5.1349175237755999E-2</v>
      </c>
      <c r="F16" s="34">
        <v>0.382717849665558</v>
      </c>
      <c r="G16" s="34">
        <v>4.4871183852795804</v>
      </c>
      <c r="H16" s="4">
        <f>100*(1-G16/G15)</f>
        <v>3.8016775106546996</v>
      </c>
      <c r="I16" s="4">
        <f>SQRT((G15-G16)/0.5)</f>
        <v>0.59552863570945047</v>
      </c>
      <c r="K16" s="34" t="s">
        <v>52</v>
      </c>
      <c r="L16" s="34">
        <v>1.1669246623157099</v>
      </c>
      <c r="M16" s="34">
        <v>5.04801717171717</v>
      </c>
      <c r="N16" s="34">
        <v>2.16763358778626E-2</v>
      </c>
      <c r="O16" s="34">
        <v>4.8307372381265597E-2</v>
      </c>
      <c r="P16" s="34">
        <v>0.34581323133238101</v>
      </c>
      <c r="Q16" s="34">
        <v>4.1067301877658</v>
      </c>
      <c r="R16" s="4">
        <f>100*(1-Q16/Q15)</f>
        <v>49.521713685612397</v>
      </c>
      <c r="S16" s="4">
        <f>SQRT((Q15-Q16)/0.5)</f>
        <v>2.8386288627120768</v>
      </c>
      <c r="U16" s="34" t="s">
        <v>52</v>
      </c>
      <c r="V16" s="34">
        <v>1.23656305227805</v>
      </c>
      <c r="W16" s="34">
        <v>5.4619160697888001</v>
      </c>
      <c r="X16" s="34">
        <v>2.23791666666667E-2</v>
      </c>
      <c r="Y16" s="34">
        <v>5.06604765622959E-2</v>
      </c>
      <c r="Z16" s="34">
        <v>0.37652333132353</v>
      </c>
      <c r="AA16" s="34">
        <v>4.4170840617249398</v>
      </c>
      <c r="AB16" s="4">
        <f>100*(1-AA16/AA15)</f>
        <v>16.181317934568785</v>
      </c>
      <c r="AC16" s="4">
        <f>SQRT((AA15-AA16)/0.5)</f>
        <v>1.3059283852129562</v>
      </c>
      <c r="AE16" t="s">
        <v>52</v>
      </c>
      <c r="AF16" s="38">
        <v>1.23656305227805</v>
      </c>
      <c r="AG16" s="38">
        <v>5.4619160697888001</v>
      </c>
      <c r="AH16" s="38">
        <v>2.23791666666667E-2</v>
      </c>
      <c r="AI16" s="38">
        <v>5.06604765622959E-2</v>
      </c>
      <c r="AJ16" s="38">
        <v>0.37652333132353</v>
      </c>
      <c r="AK16" s="38">
        <v>4.4170840617249398</v>
      </c>
      <c r="AN16" s="41"/>
    </row>
    <row r="17" spans="1:40">
      <c r="A17" s="34" t="s">
        <v>53</v>
      </c>
      <c r="B17" s="34">
        <v>1.04708104624853</v>
      </c>
      <c r="C17" s="34">
        <v>5.4905583612403897</v>
      </c>
      <c r="D17" s="34">
        <v>4.9262959432425403E-2</v>
      </c>
      <c r="E17" s="34">
        <v>0.226606167598081</v>
      </c>
      <c r="F17" s="34">
        <v>0.38859530188608199</v>
      </c>
      <c r="G17" s="34">
        <v>4.4568246557853097</v>
      </c>
      <c r="H17" s="4">
        <f>100*(1-G17/G16)</f>
        <v>0.67512659335337011</v>
      </c>
      <c r="I17" s="4">
        <f>SQRT((G16-G17)/0.5)</f>
        <v>0.24614519899551432</v>
      </c>
      <c r="K17" s="34" t="s">
        <v>53</v>
      </c>
      <c r="L17" s="34">
        <v>0.96186130539949999</v>
      </c>
      <c r="M17" s="34">
        <v>5.04491496774477</v>
      </c>
      <c r="N17" s="34">
        <v>4.59454069775578E-2</v>
      </c>
      <c r="O17" s="34">
        <v>0.208111047746214</v>
      </c>
      <c r="P17" s="34">
        <v>0.35547316673502899</v>
      </c>
      <c r="Q17" s="34">
        <v>4.0938484107306898</v>
      </c>
      <c r="R17" s="4">
        <f>100*(1-Q17/Q16)</f>
        <v>0.31367478373636182</v>
      </c>
      <c r="S17" s="4">
        <f>SQRT((Q16-Q17)/0.5)</f>
        <v>0.16051029272361431</v>
      </c>
      <c r="U17" s="34" t="s">
        <v>53</v>
      </c>
      <c r="V17" s="34">
        <v>1.0303478131746999</v>
      </c>
      <c r="W17" s="34">
        <v>5.4045540692409197</v>
      </c>
      <c r="X17" s="34">
        <v>4.8562759496281402E-2</v>
      </c>
      <c r="Y17" s="34">
        <v>0.22394836633720799</v>
      </c>
      <c r="Z17" s="34">
        <v>0.38256024771428399</v>
      </c>
      <c r="AA17" s="34">
        <v>4.3876962213429298</v>
      </c>
      <c r="AB17" s="4">
        <f>100*(1-AA17/AA16)</f>
        <v>0.66532218928461173</v>
      </c>
      <c r="AC17" s="4">
        <f>SQRT((AA16-AA17)/0.5)</f>
        <v>0.24243696245420182</v>
      </c>
      <c r="AE17" t="s">
        <v>53</v>
      </c>
      <c r="AF17" s="38">
        <v>1.0303478131746999</v>
      </c>
      <c r="AG17" s="38">
        <v>5.4045540692409197</v>
      </c>
      <c r="AH17" s="38">
        <v>4.8562759496281402E-2</v>
      </c>
      <c r="AI17" s="38">
        <v>0.22394836633720799</v>
      </c>
      <c r="AJ17" s="38">
        <v>0.38256024771428399</v>
      </c>
      <c r="AK17" s="38">
        <v>4.3876962213429298</v>
      </c>
      <c r="AL17" s="38">
        <v>0.66532218928461173</v>
      </c>
      <c r="AM17" s="38">
        <v>0.24243696245420182</v>
      </c>
      <c r="AN17" s="41"/>
    </row>
    <row r="18" spans="1:40">
      <c r="A18" s="34" t="s">
        <v>54</v>
      </c>
      <c r="B18" s="4"/>
      <c r="C18" s="4"/>
      <c r="D18" s="4"/>
      <c r="E18" s="4"/>
      <c r="F18" s="4"/>
      <c r="G18" s="4"/>
      <c r="H18" s="4">
        <f>100*(1-G18/G16)</f>
        <v>100</v>
      </c>
      <c r="I18" s="4">
        <f>SQRT((G16-G18)/0.5)</f>
        <v>2.9957030511315974</v>
      </c>
      <c r="K18" s="34" t="s">
        <v>54</v>
      </c>
      <c r="L18" s="4"/>
      <c r="M18" s="4"/>
      <c r="N18" s="4"/>
      <c r="O18" s="4"/>
      <c r="P18" s="4"/>
      <c r="Q18" s="4"/>
      <c r="R18" s="4">
        <f>100*(1-Q18/Q16)</f>
        <v>100</v>
      </c>
      <c r="S18" s="4">
        <f>SQRT((Q16-Q18)/0.5)</f>
        <v>2.8659135324589959</v>
      </c>
      <c r="U18" s="34" t="s">
        <v>54</v>
      </c>
      <c r="V18" s="4"/>
      <c r="W18" s="4"/>
      <c r="X18" s="4"/>
      <c r="Y18" s="4"/>
      <c r="Z18" s="4"/>
      <c r="AA18" s="4"/>
      <c r="AB18" s="4"/>
      <c r="AC18" s="4"/>
      <c r="AE18" t="s">
        <v>51</v>
      </c>
      <c r="AF18" s="38">
        <v>2.4709480040468401</v>
      </c>
      <c r="AG18" s="38">
        <v>5.5509801060269002</v>
      </c>
      <c r="AH18" s="38">
        <v>2.3370478317108999E-2</v>
      </c>
      <c r="AI18" s="38">
        <v>1.64346021921044E-31</v>
      </c>
      <c r="AJ18" s="38">
        <v>1.6434602192104399E-33</v>
      </c>
      <c r="AK18" s="38">
        <v>5.2698085353773996</v>
      </c>
      <c r="AL18" s="38">
        <v>16.181317934568785</v>
      </c>
      <c r="AM18" s="38">
        <v>1.3059283852129562</v>
      </c>
      <c r="AN18" s="41"/>
    </row>
    <row r="19" spans="1:40">
      <c r="A19" s="34" t="s">
        <v>57</v>
      </c>
      <c r="B19" s="34"/>
      <c r="C19" s="34"/>
      <c r="D19" s="34"/>
      <c r="E19" s="34"/>
      <c r="F19" s="34"/>
      <c r="G19" s="34"/>
      <c r="H19" s="4"/>
      <c r="I19" s="4"/>
      <c r="K19" s="34" t="s">
        <v>57</v>
      </c>
      <c r="L19" s="34"/>
      <c r="M19" s="34"/>
      <c r="N19" s="34"/>
      <c r="O19" s="34"/>
      <c r="P19" s="34"/>
      <c r="Q19" s="34"/>
      <c r="R19" s="4"/>
      <c r="S19" s="4"/>
      <c r="U19" s="34" t="s">
        <v>57</v>
      </c>
      <c r="V19" s="34"/>
      <c r="W19" s="34"/>
      <c r="X19" s="34"/>
      <c r="Y19" s="34"/>
      <c r="Z19" s="34"/>
      <c r="AA19" s="34"/>
      <c r="AB19" s="4"/>
      <c r="AC19" s="4"/>
      <c r="AE19" t="s">
        <v>57</v>
      </c>
      <c r="AF19" s="38"/>
      <c r="AG19" s="38"/>
      <c r="AH19" s="38"/>
      <c r="AI19" s="38"/>
      <c r="AJ19" s="38"/>
      <c r="AK19" s="38"/>
      <c r="AL19" s="38"/>
      <c r="AM19" s="38"/>
      <c r="AN19" s="41"/>
    </row>
    <row r="20" spans="1:40">
      <c r="A20" s="34" t="s">
        <v>51</v>
      </c>
      <c r="B20" s="34">
        <v>2.0163015181991901</v>
      </c>
      <c r="C20" s="34">
        <v>5.2488115995465501</v>
      </c>
      <c r="D20" s="34">
        <v>2.37382452820987E-2</v>
      </c>
      <c r="E20" s="34">
        <v>1.6713154771631601E-31</v>
      </c>
      <c r="F20" s="34">
        <v>1.6713154771631599E-33</v>
      </c>
      <c r="G20" s="34">
        <v>7.2769822403867801</v>
      </c>
      <c r="H20" s="4"/>
      <c r="I20" s="4"/>
      <c r="K20" s="34" t="s">
        <v>51</v>
      </c>
      <c r="L20" s="34">
        <v>4.7487488237423099</v>
      </c>
      <c r="M20" s="34">
        <v>6.7291658309944502</v>
      </c>
      <c r="N20" s="34">
        <v>2.2305358637292601E-2</v>
      </c>
      <c r="O20" s="34">
        <v>1.5170402023480999E-31</v>
      </c>
      <c r="P20" s="34">
        <v>1.5170402023481001E-33</v>
      </c>
      <c r="Q20" s="34">
        <v>11.489067334055401</v>
      </c>
      <c r="R20" s="4"/>
      <c r="S20" s="4"/>
      <c r="U20" s="34" t="s">
        <v>51</v>
      </c>
      <c r="V20" s="34">
        <v>2.4709480040468401</v>
      </c>
      <c r="W20" s="34">
        <v>5.5509801060269002</v>
      </c>
      <c r="X20" s="34">
        <v>2.3370478317108999E-2</v>
      </c>
      <c r="Y20" s="34">
        <v>1.64346021921044E-31</v>
      </c>
      <c r="Z20" s="34">
        <v>1.6434602192104399E-33</v>
      </c>
      <c r="AA20" s="34">
        <v>8.0336133492323007</v>
      </c>
      <c r="AB20" s="4"/>
      <c r="AC20" s="4"/>
      <c r="AL20" s="38"/>
      <c r="AM20" s="38"/>
      <c r="AN20" s="41"/>
    </row>
    <row r="21" spans="1:40">
      <c r="A21" s="34" t="s">
        <v>52</v>
      </c>
      <c r="B21" s="34">
        <v>1.2553145549196201</v>
      </c>
      <c r="C21" s="34">
        <v>5.549958356676</v>
      </c>
      <c r="D21" s="34">
        <v>2.2757627118644101E-2</v>
      </c>
      <c r="E21" s="34">
        <v>5.1349175237755999E-2</v>
      </c>
      <c r="F21" s="34">
        <v>0.382717849665558</v>
      </c>
      <c r="G21" s="34">
        <v>7.0336852376066004</v>
      </c>
      <c r="H21" s="4">
        <f>100*(1-G21/G20)</f>
        <v>3.3433777181686275</v>
      </c>
      <c r="I21" s="4">
        <f>SQRT(G20-G21)</f>
        <v>0.49325145998788461</v>
      </c>
      <c r="K21" s="34" t="s">
        <v>52</v>
      </c>
      <c r="L21" s="34">
        <v>1.1669246623157099</v>
      </c>
      <c r="M21" s="34">
        <v>5.04801717171717</v>
      </c>
      <c r="N21" s="34">
        <v>2.16763358778626E-2</v>
      </c>
      <c r="O21" s="34">
        <v>4.8307372381265597E-2</v>
      </c>
      <c r="P21" s="34">
        <v>0.34581323133238101</v>
      </c>
      <c r="Q21" s="34">
        <v>6.4228403038286297</v>
      </c>
      <c r="R21" s="4">
        <f>100*(1-Q21/Q20)</f>
        <v>44.096068748850293</v>
      </c>
      <c r="S21" s="4">
        <f>SQRT(Q20-Q21)</f>
        <v>2.2508280765591073</v>
      </c>
      <c r="U21" s="34" t="s">
        <v>52</v>
      </c>
      <c r="V21" s="34">
        <v>1.23656305227805</v>
      </c>
      <c r="W21" s="34">
        <v>5.4619160697888001</v>
      </c>
      <c r="X21" s="34">
        <v>2.23791666666667E-2</v>
      </c>
      <c r="Y21" s="34">
        <v>5.06604765622959E-2</v>
      </c>
      <c r="Z21" s="34">
        <v>0.37652333132353</v>
      </c>
      <c r="AA21" s="34">
        <v>6.9232606093430897</v>
      </c>
      <c r="AB21" s="4">
        <f>100*(1-AA21/AA20)</f>
        <v>13.821336571983734</v>
      </c>
      <c r="AC21" s="4">
        <f>SQRT(AA20-AA21)</f>
        <v>1.0537327649310384</v>
      </c>
      <c r="AE21" t="s">
        <v>52</v>
      </c>
      <c r="AF21" s="38">
        <v>1.23656305227805</v>
      </c>
      <c r="AG21" s="38">
        <v>5.4619160697888001</v>
      </c>
      <c r="AH21" s="38">
        <v>2.23791666666667E-2</v>
      </c>
      <c r="AI21" s="38">
        <v>5.06604765622959E-2</v>
      </c>
      <c r="AJ21" s="38">
        <v>0.37652333132353</v>
      </c>
      <c r="AK21" s="38">
        <v>6.9232606093430897</v>
      </c>
      <c r="AN21" s="41"/>
    </row>
    <row r="22" spans="1:40">
      <c r="A22" s="34" t="s">
        <v>53</v>
      </c>
      <c r="B22" s="34">
        <v>0.98804657763606696</v>
      </c>
      <c r="C22" s="34">
        <v>5.3633054331055403</v>
      </c>
      <c r="D22" s="34">
        <v>6.1405100227824201E-2</v>
      </c>
      <c r="E22" s="34">
        <v>0.3898582690213</v>
      </c>
      <c r="F22" s="34">
        <v>0.46797662345201002</v>
      </c>
      <c r="G22" s="34">
        <v>6.81097200709217</v>
      </c>
      <c r="H22" s="4">
        <f>100*(1-G22/G21)</f>
        <v>3.1663803964906201</v>
      </c>
      <c r="I22" s="4">
        <f>SQRT(G21-G22)</f>
        <v>0.47192502637011141</v>
      </c>
      <c r="K22" s="34" t="s">
        <v>53</v>
      </c>
      <c r="L22" s="34">
        <v>0.90971593331869205</v>
      </c>
      <c r="M22" s="34">
        <v>4.9168098896831198</v>
      </c>
      <c r="N22" s="34">
        <v>5.71846066238966E-2</v>
      </c>
      <c r="O22" s="34">
        <v>0.35673390229796798</v>
      </c>
      <c r="P22" s="34">
        <v>0.43005293909405301</v>
      </c>
      <c r="Q22" s="34">
        <v>6.2485115470097696</v>
      </c>
      <c r="R22" s="4">
        <f>100*(1-Q22/Q21)</f>
        <v>2.7142003937875137</v>
      </c>
      <c r="S22" s="4">
        <f>SQRT(Q21-Q22)</f>
        <v>0.41752695340404083</v>
      </c>
      <c r="U22" s="34" t="s">
        <v>53</v>
      </c>
      <c r="V22" s="34">
        <v>0.97241352553002802</v>
      </c>
      <c r="W22" s="34">
        <v>5.2783284407530697</v>
      </c>
      <c r="X22" s="34">
        <v>6.0589438563994603E-2</v>
      </c>
      <c r="Y22" s="34">
        <v>0.38481476041174101</v>
      </c>
      <c r="Z22" s="34">
        <v>0.46169168254100501</v>
      </c>
      <c r="AA22" s="34">
        <v>6.7042899070414697</v>
      </c>
      <c r="AB22" s="4">
        <f>100*(1-AA22/AA21)</f>
        <v>3.1628262267942686</v>
      </c>
      <c r="AC22" s="4">
        <f>SQRT(AA21-AA22)</f>
        <v>0.46794305455003826</v>
      </c>
      <c r="AE22" t="s">
        <v>53</v>
      </c>
      <c r="AF22" s="38">
        <v>0.97241352553002802</v>
      </c>
      <c r="AG22" s="38">
        <v>5.2783284407530697</v>
      </c>
      <c r="AH22" s="38">
        <v>6.0589438563994603E-2</v>
      </c>
      <c r="AI22" s="38">
        <v>0.38481476041174101</v>
      </c>
      <c r="AJ22" s="38">
        <v>0.46169168254100501</v>
      </c>
      <c r="AK22" s="38">
        <v>6.7042899070414697</v>
      </c>
      <c r="AL22" s="38">
        <v>3.1628262267942686</v>
      </c>
      <c r="AM22" s="38">
        <v>0.46794305455003826</v>
      </c>
      <c r="AN22" s="41"/>
    </row>
    <row r="23" spans="1:40">
      <c r="A23" s="34" t="s">
        <v>54</v>
      </c>
      <c r="B23" s="4"/>
      <c r="C23" s="4"/>
      <c r="D23" s="4"/>
      <c r="E23" s="4"/>
      <c r="F23" s="4"/>
      <c r="G23" s="4"/>
      <c r="H23" s="4">
        <f>100*(1-G23/G21)</f>
        <v>100</v>
      </c>
      <c r="I23" s="4">
        <f>SQRT(G21-G23)</f>
        <v>2.6521095825034458</v>
      </c>
      <c r="K23" s="34" t="s">
        <v>54</v>
      </c>
      <c r="L23" s="4"/>
      <c r="M23" s="4"/>
      <c r="N23" s="4"/>
      <c r="O23" s="4"/>
      <c r="P23" s="4"/>
      <c r="Q23" s="4"/>
      <c r="R23" s="4">
        <f>100*(1-Q23/Q21)</f>
        <v>100</v>
      </c>
      <c r="S23" s="4">
        <f>SQRT(Q21-Q23)</f>
        <v>2.5343323191382439</v>
      </c>
      <c r="U23" s="34" t="s">
        <v>54</v>
      </c>
      <c r="V23" s="4"/>
      <c r="W23" s="4"/>
      <c r="X23" s="4"/>
      <c r="Y23" s="4"/>
      <c r="Z23" s="4"/>
      <c r="AA23" s="4"/>
      <c r="AB23" s="4"/>
      <c r="AC23" s="4"/>
      <c r="AE23" t="s">
        <v>51</v>
      </c>
      <c r="AF23" s="38">
        <v>2.4709480040468401</v>
      </c>
      <c r="AG23" s="38">
        <v>5.5509801060269002</v>
      </c>
      <c r="AH23" s="38">
        <v>2.3370478317108999E-2</v>
      </c>
      <c r="AI23" s="38">
        <v>1.64346021921044E-31</v>
      </c>
      <c r="AJ23" s="38">
        <v>1.6434602192104399E-33</v>
      </c>
      <c r="AK23" s="38">
        <v>8.0336133492323007</v>
      </c>
      <c r="AL23" s="38">
        <v>13.821336571983734</v>
      </c>
      <c r="AM23" s="38">
        <v>1.0537327649310384</v>
      </c>
      <c r="AN23" s="41"/>
    </row>
    <row r="24" spans="1:40">
      <c r="A24" s="34" t="s">
        <v>58</v>
      </c>
      <c r="B24" s="34"/>
      <c r="C24" s="34"/>
      <c r="D24" s="34"/>
      <c r="E24" s="34"/>
      <c r="F24" s="34"/>
      <c r="G24" s="34"/>
      <c r="H24" s="4"/>
      <c r="I24" s="4"/>
      <c r="K24" s="34" t="s">
        <v>58</v>
      </c>
      <c r="L24" s="34"/>
      <c r="M24" s="34"/>
      <c r="N24" s="34"/>
      <c r="O24" s="34"/>
      <c r="P24" s="34"/>
      <c r="Q24" s="34"/>
      <c r="R24" s="4"/>
      <c r="S24" s="4"/>
      <c r="U24" s="34" t="s">
        <v>58</v>
      </c>
      <c r="V24" s="34"/>
      <c r="W24" s="34"/>
      <c r="X24" s="34"/>
      <c r="Y24" s="34"/>
      <c r="Z24" s="34"/>
      <c r="AA24" s="34"/>
      <c r="AB24" s="4"/>
      <c r="AC24" s="4"/>
      <c r="AE24" t="s">
        <v>58</v>
      </c>
      <c r="AF24" s="38"/>
      <c r="AG24" s="38"/>
      <c r="AH24" s="38"/>
      <c r="AI24" s="38"/>
      <c r="AJ24" s="38"/>
      <c r="AK24" s="38"/>
      <c r="AL24" s="38"/>
      <c r="AM24" s="38"/>
      <c r="AN24" s="41"/>
    </row>
    <row r="25" spans="1:40">
      <c r="A25" s="34" t="s">
        <v>51</v>
      </c>
      <c r="B25" s="34">
        <v>2.0163015181991901</v>
      </c>
      <c r="C25" s="34">
        <v>5.2488115995465501</v>
      </c>
      <c r="D25" s="34">
        <v>2.37382452820987E-2</v>
      </c>
      <c r="E25" s="34">
        <v>1.6713154771631601E-31</v>
      </c>
      <c r="F25" s="34">
        <v>1.6713154771631599E-33</v>
      </c>
      <c r="G25" s="34">
        <v>7.2888513630278302</v>
      </c>
      <c r="H25" s="4"/>
      <c r="I25" s="4"/>
      <c r="K25" s="34" t="s">
        <v>51</v>
      </c>
      <c r="L25" s="34">
        <v>4.7487488237423099</v>
      </c>
      <c r="M25" s="34">
        <v>6.7291658309944502</v>
      </c>
      <c r="N25" s="34">
        <v>2.2305358637292601E-2</v>
      </c>
      <c r="O25" s="34">
        <v>1.5170402023480999E-31</v>
      </c>
      <c r="P25" s="34">
        <v>1.5170402023481001E-33</v>
      </c>
      <c r="Q25" s="34">
        <v>11.500220013374101</v>
      </c>
      <c r="R25" s="4"/>
      <c r="S25" s="4"/>
      <c r="U25" s="34" t="s">
        <v>51</v>
      </c>
      <c r="V25" s="34">
        <v>2.4709480040468401</v>
      </c>
      <c r="W25" s="34">
        <v>5.5509801060269002</v>
      </c>
      <c r="X25" s="34">
        <v>2.3370478317108999E-2</v>
      </c>
      <c r="Y25" s="34">
        <v>1.64346021921044E-31</v>
      </c>
      <c r="Z25" s="34">
        <v>1.6434602192104399E-33</v>
      </c>
      <c r="AA25" s="34">
        <v>8.0336133492323007</v>
      </c>
      <c r="AB25" s="4"/>
      <c r="AC25" s="4"/>
      <c r="AL25" s="38"/>
      <c r="AM25" s="38"/>
      <c r="AN25" s="41"/>
    </row>
    <row r="26" spans="1:40">
      <c r="A26" s="34" t="s">
        <v>52</v>
      </c>
      <c r="B26" s="34">
        <v>1.2553145549196201</v>
      </c>
      <c r="C26" s="34">
        <v>5.549958356676</v>
      </c>
      <c r="D26" s="34">
        <v>2.2757627118644101E-2</v>
      </c>
      <c r="E26" s="34">
        <v>5.1349175237755999E-2</v>
      </c>
      <c r="F26" s="34">
        <v>0.382717849665558</v>
      </c>
      <c r="G26" s="34">
        <v>7.0450640511659204</v>
      </c>
      <c r="H26" s="4">
        <f>100*(1-G26/G25)</f>
        <v>3.3446602176373519</v>
      </c>
      <c r="I26" s="4">
        <f>SQRT(G25-G26)</f>
        <v>0.49374822719875139</v>
      </c>
      <c r="K26" s="34" t="s">
        <v>52</v>
      </c>
      <c r="L26" s="34">
        <v>1.1669246623157099</v>
      </c>
      <c r="M26" s="34">
        <v>5.04801717171717</v>
      </c>
      <c r="N26" s="34">
        <v>2.16763358778626E-2</v>
      </c>
      <c r="O26" s="34">
        <v>4.8307372381265597E-2</v>
      </c>
      <c r="P26" s="34">
        <v>0.34581323133238101</v>
      </c>
      <c r="Q26" s="34">
        <v>6.4336784717675597</v>
      </c>
      <c r="R26" s="4">
        <f>100*(1-Q26/Q25)</f>
        <v>44.056040108053949</v>
      </c>
      <c r="S26" s="4">
        <f>SQRT(Q25-Q26)</f>
        <v>2.2508979411795953</v>
      </c>
      <c r="U26" s="34" t="s">
        <v>52</v>
      </c>
      <c r="V26" s="34">
        <v>1.23656305227805</v>
      </c>
      <c r="W26" s="34">
        <v>5.4619160697888001</v>
      </c>
      <c r="X26" s="34">
        <v>2.23791666666667E-2</v>
      </c>
      <c r="Y26" s="34">
        <v>5.06604765622959E-2</v>
      </c>
      <c r="Z26" s="34">
        <v>0.37652333132353</v>
      </c>
      <c r="AA26" s="34">
        <v>6.9232606093430897</v>
      </c>
      <c r="AB26" s="4">
        <f>100*(1-AA26/AA25)</f>
        <v>13.821336571983734</v>
      </c>
      <c r="AC26" s="4">
        <f>SQRT(AA25-AA26)</f>
        <v>1.0537327649310384</v>
      </c>
      <c r="AE26" t="s">
        <v>52</v>
      </c>
      <c r="AF26" s="38">
        <v>1.23656305227805</v>
      </c>
      <c r="AG26" s="38">
        <v>5.4619160697888001</v>
      </c>
      <c r="AH26" s="38">
        <v>2.23791666666667E-2</v>
      </c>
      <c r="AI26" s="38">
        <v>5.06604765622959E-2</v>
      </c>
      <c r="AJ26" s="38">
        <v>0.37652333132353</v>
      </c>
      <c r="AK26" s="38">
        <v>6.9232606093430897</v>
      </c>
      <c r="AN26" s="41"/>
    </row>
    <row r="27" spans="1:40">
      <c r="A27" s="34" t="s">
        <v>53</v>
      </c>
      <c r="B27" s="34">
        <v>0.99514481256402898</v>
      </c>
      <c r="C27" s="34">
        <v>5.3887506580788802</v>
      </c>
      <c r="D27" s="34">
        <v>4.65105458797377E-2</v>
      </c>
      <c r="E27" s="34">
        <v>0.38330817766277298</v>
      </c>
      <c r="F27" s="34">
        <v>0.47333838672129602</v>
      </c>
      <c r="G27" s="34">
        <v>6.8587292987146897</v>
      </c>
      <c r="H27" s="4">
        <f>100*(1-G27/G26)</f>
        <v>2.6448979185702881</v>
      </c>
      <c r="I27" s="4">
        <f>SQRT(G26-G27)</f>
        <v>0.43166509292648469</v>
      </c>
      <c r="K27" s="34" t="s">
        <v>53</v>
      </c>
      <c r="L27" s="34">
        <v>0.91768209628499398</v>
      </c>
      <c r="M27" s="34">
        <v>4.9398318824850698</v>
      </c>
      <c r="N27" s="34">
        <v>4.3288860451492397E-2</v>
      </c>
      <c r="O27" s="34">
        <v>0.350761821374038</v>
      </c>
      <c r="P27" s="34">
        <v>0.43526470561321501</v>
      </c>
      <c r="Q27" s="34">
        <v>6.2938161027151898</v>
      </c>
      <c r="R27" s="4">
        <f>100*(1-Q27/Q26)</f>
        <v>2.1739098350363251</v>
      </c>
      <c r="S27" s="4">
        <f>SQRT(Q26-Q27)</f>
        <v>0.37398177636399599</v>
      </c>
      <c r="U27" s="34" t="s">
        <v>53</v>
      </c>
      <c r="V27" s="34">
        <v>0.97241352553002802</v>
      </c>
      <c r="W27" s="34">
        <v>5.2783284407530697</v>
      </c>
      <c r="X27" s="34">
        <v>6.0589438563994603E-2</v>
      </c>
      <c r="Y27" s="34">
        <v>0.38481476041174101</v>
      </c>
      <c r="Z27" s="34">
        <v>0.46169168254100501</v>
      </c>
      <c r="AA27" s="34">
        <v>6.7042899070414697</v>
      </c>
      <c r="AB27" s="4">
        <f>100*(1-AA27/AA26)</f>
        <v>3.1628262267942686</v>
      </c>
      <c r="AC27" s="4">
        <f>SQRT(AA26-AA27)</f>
        <v>0.46794305455003826</v>
      </c>
      <c r="AE27" t="s">
        <v>53</v>
      </c>
      <c r="AF27" s="38">
        <v>0.97241352553002802</v>
      </c>
      <c r="AG27" s="38">
        <v>5.2783284407530697</v>
      </c>
      <c r="AH27" s="38">
        <v>6.0589438563994603E-2</v>
      </c>
      <c r="AI27" s="38">
        <v>0.38481476041174101</v>
      </c>
      <c r="AJ27" s="38">
        <v>0.46169168254100501</v>
      </c>
      <c r="AK27" s="38">
        <v>6.7042899070414697</v>
      </c>
      <c r="AL27" s="38">
        <v>3.1628262267942686</v>
      </c>
      <c r="AM27" s="38">
        <v>0.46794305455003826</v>
      </c>
      <c r="AN27" s="41"/>
    </row>
    <row r="28" spans="1:40">
      <c r="A28" s="34" t="s">
        <v>54</v>
      </c>
      <c r="B28" s="4"/>
      <c r="C28" s="4"/>
      <c r="D28" s="4"/>
      <c r="E28" s="4"/>
      <c r="F28" s="4"/>
      <c r="G28" s="4"/>
      <c r="H28" s="4">
        <f>100*(1-G28/G26)</f>
        <v>100</v>
      </c>
      <c r="I28" s="4">
        <f>SQRT(G26-G28)</f>
        <v>2.6542539537817254</v>
      </c>
      <c r="K28" s="34" t="s">
        <v>54</v>
      </c>
      <c r="L28" s="4"/>
      <c r="M28" s="4"/>
      <c r="N28" s="4"/>
      <c r="O28" s="4"/>
      <c r="P28" s="4"/>
      <c r="Q28" s="4"/>
      <c r="R28" s="4">
        <f>100*(1-Q28/Q26)</f>
        <v>100</v>
      </c>
      <c r="S28" s="4">
        <f>SQRT(Q26-Q28)</f>
        <v>2.5364696867432812</v>
      </c>
      <c r="U28" s="34" t="s">
        <v>54</v>
      </c>
      <c r="V28" s="4"/>
      <c r="W28" s="4"/>
      <c r="X28" s="4"/>
      <c r="Y28" s="4"/>
      <c r="Z28" s="4"/>
      <c r="AA28" s="4"/>
      <c r="AB28" s="4"/>
      <c r="AC28" s="4"/>
      <c r="AE28" t="s">
        <v>51</v>
      </c>
      <c r="AF28" s="38">
        <v>2.4709480040468401</v>
      </c>
      <c r="AG28" s="38">
        <v>5.5509801060269002</v>
      </c>
      <c r="AH28" s="38">
        <v>2.3370478317108999E-2</v>
      </c>
      <c r="AI28" s="38">
        <v>1.64346021921044E-31</v>
      </c>
      <c r="AJ28" s="38">
        <v>1.6434602192104399E-33</v>
      </c>
      <c r="AK28" s="38">
        <v>8.0336133492323007</v>
      </c>
      <c r="AL28" s="38">
        <v>13.821336571983734</v>
      </c>
      <c r="AM28" s="38">
        <v>1.0537327649310384</v>
      </c>
      <c r="AN28" s="41"/>
    </row>
    <row r="29" spans="1:40">
      <c r="A29" s="35" t="s">
        <v>59</v>
      </c>
      <c r="B29" s="34"/>
      <c r="C29" s="34"/>
      <c r="D29" s="34"/>
      <c r="E29" s="34"/>
      <c r="F29" s="34"/>
      <c r="G29" s="34"/>
      <c r="H29" s="34"/>
      <c r="I29" s="4"/>
      <c r="K29" s="35" t="s">
        <v>59</v>
      </c>
      <c r="L29" s="34"/>
      <c r="M29" s="34"/>
      <c r="N29" s="34"/>
      <c r="O29" s="34"/>
      <c r="P29" s="34"/>
      <c r="Q29" s="34"/>
      <c r="R29" s="34"/>
      <c r="S29" s="4"/>
      <c r="U29" s="35" t="s">
        <v>59</v>
      </c>
      <c r="V29" s="34"/>
      <c r="W29" s="34"/>
      <c r="X29" s="34"/>
      <c r="Y29" s="34"/>
      <c r="Z29" s="34"/>
      <c r="AA29" s="34"/>
      <c r="AB29" s="34"/>
      <c r="AC29" s="4"/>
      <c r="AE29" t="s">
        <v>59</v>
      </c>
      <c r="AF29" s="38"/>
      <c r="AG29" s="38"/>
      <c r="AH29" s="38"/>
      <c r="AI29" s="38"/>
      <c r="AJ29" s="38"/>
      <c r="AK29" s="38"/>
      <c r="AL29" s="38"/>
      <c r="AM29" s="38"/>
      <c r="AN29" s="41"/>
    </row>
    <row r="30" spans="1:40">
      <c r="A30" s="34" t="s">
        <v>51</v>
      </c>
      <c r="B30" s="34">
        <v>2.0163015181991901</v>
      </c>
      <c r="C30" s="34">
        <v>5.2488115995465501</v>
      </c>
      <c r="D30" s="34">
        <v>2.37382452820987E-2</v>
      </c>
      <c r="E30" s="34">
        <v>1.6713154771631601E-31</v>
      </c>
      <c r="F30" s="34">
        <v>1.6713154771631599E-33</v>
      </c>
      <c r="G30" s="34">
        <v>7.2888513630278302</v>
      </c>
      <c r="H30" s="4"/>
      <c r="I30" s="4"/>
      <c r="K30" s="34" t="s">
        <v>51</v>
      </c>
      <c r="L30" s="34">
        <v>4.7487488237423099</v>
      </c>
      <c r="M30" s="34">
        <v>6.7291658309944502</v>
      </c>
      <c r="N30" s="34">
        <v>2.2305358637292601E-2</v>
      </c>
      <c r="O30" s="34">
        <v>1.5170402023480999E-31</v>
      </c>
      <c r="P30" s="34">
        <v>1.5170402023481001E-33</v>
      </c>
      <c r="Q30" s="34">
        <v>11.489067334055401</v>
      </c>
      <c r="R30" s="4"/>
      <c r="S30" s="4"/>
      <c r="U30" s="34" t="s">
        <v>51</v>
      </c>
      <c r="V30" s="34">
        <v>2.4709480040468401</v>
      </c>
      <c r="W30" s="34">
        <v>5.5509801060269002</v>
      </c>
      <c r="X30" s="34">
        <v>2.3370478317108999E-2</v>
      </c>
      <c r="Y30" s="34">
        <v>1.64346021921044E-31</v>
      </c>
      <c r="Z30" s="34">
        <v>1.6434602192104399E-33</v>
      </c>
      <c r="AA30" s="34">
        <v>8.0336133492323007</v>
      </c>
      <c r="AB30" s="4"/>
      <c r="AC30" s="4"/>
      <c r="AL30" s="38"/>
      <c r="AM30" s="38"/>
      <c r="AN30" s="41"/>
    </row>
    <row r="31" spans="1:40">
      <c r="A31" s="34" t="s">
        <v>52</v>
      </c>
      <c r="B31" s="34">
        <v>1.2553145549196201</v>
      </c>
      <c r="C31" s="34">
        <v>5.549958356676</v>
      </c>
      <c r="D31" s="34">
        <v>2.2757627118644101E-2</v>
      </c>
      <c r="E31" s="34">
        <v>5.1349175237755999E-2</v>
      </c>
      <c r="F31" s="34">
        <v>0.382717849665558</v>
      </c>
      <c r="G31" s="34">
        <v>7.0450640511659204</v>
      </c>
      <c r="H31" s="4">
        <f>100*(1-G31/G30)</f>
        <v>3.3446602176373519</v>
      </c>
      <c r="I31" s="4">
        <f>SQRT(G30-G31)</f>
        <v>0.49374822719875139</v>
      </c>
      <c r="K31" s="34" t="s">
        <v>52</v>
      </c>
      <c r="L31" s="34">
        <v>1.1669246623157099</v>
      </c>
      <c r="M31" s="34">
        <v>5.04801717171717</v>
      </c>
      <c r="N31" s="34">
        <v>2.16763358778626E-2</v>
      </c>
      <c r="O31" s="34">
        <v>4.8307372381265597E-2</v>
      </c>
      <c r="P31" s="34">
        <v>0.34581323133238101</v>
      </c>
      <c r="Q31" s="34">
        <v>6.6199006056854497</v>
      </c>
      <c r="R31" s="4">
        <f>100*(1-Q31/Q30)</f>
        <v>42.380870324756259</v>
      </c>
      <c r="S31" s="4">
        <f>SQRT(Q30-Q31)</f>
        <v>2.2066188452856896</v>
      </c>
      <c r="U31" s="34" t="s">
        <v>52</v>
      </c>
      <c r="V31" s="34">
        <v>1.23656305227805</v>
      </c>
      <c r="W31" s="34">
        <v>5.4619160697888001</v>
      </c>
      <c r="X31" s="34">
        <v>2.23791666666667E-2</v>
      </c>
      <c r="Y31" s="34">
        <v>5.06604765622959E-2</v>
      </c>
      <c r="Z31" s="34">
        <v>0.37652333132353</v>
      </c>
      <c r="AA31" s="34">
        <v>7.1368525132860103</v>
      </c>
      <c r="AB31" s="4">
        <f>100*(1-AA31/AA30)</f>
        <v>11.162608865560919</v>
      </c>
      <c r="AC31" s="4">
        <f>SQRT(AA30-AA31)</f>
        <v>0.9469745698519525</v>
      </c>
      <c r="AE31" t="s">
        <v>52</v>
      </c>
      <c r="AF31" s="38">
        <v>1.23656305227805</v>
      </c>
      <c r="AG31" s="38">
        <v>5.4619160697888001</v>
      </c>
      <c r="AH31" s="38">
        <v>2.23791666666667E-2</v>
      </c>
      <c r="AI31" s="38">
        <v>5.06604765622959E-2</v>
      </c>
      <c r="AJ31" s="38">
        <v>0.37652333132353</v>
      </c>
      <c r="AK31" s="38">
        <v>7.1368525132860103</v>
      </c>
      <c r="AN31" s="41"/>
    </row>
    <row r="32" spans="1:40">
      <c r="A32" s="34" t="s">
        <v>53</v>
      </c>
      <c r="B32" s="34">
        <v>0.99514481256402898</v>
      </c>
      <c r="C32" s="34">
        <v>5.3887506580788802</v>
      </c>
      <c r="D32" s="34">
        <v>4.65105458797377E-2</v>
      </c>
      <c r="E32" s="34">
        <v>0.38330817766277298</v>
      </c>
      <c r="F32" s="34">
        <v>0.47333838672129602</v>
      </c>
      <c r="G32" s="34">
        <v>6.8587292987146897</v>
      </c>
      <c r="H32" s="4">
        <f>100*(1-G32/G31)</f>
        <v>2.6448979185702881</v>
      </c>
      <c r="I32" s="4">
        <f>SQRT(G31-G32)</f>
        <v>0.43166509292648469</v>
      </c>
      <c r="K32" s="34" t="s">
        <v>53</v>
      </c>
      <c r="L32" s="34">
        <v>0.97642514359245103</v>
      </c>
      <c r="M32" s="34">
        <v>4.9517421045548504</v>
      </c>
      <c r="N32" s="34">
        <v>6.1612869329915602E-2</v>
      </c>
      <c r="O32" s="34">
        <v>0.23122178832872001</v>
      </c>
      <c r="P32" s="34">
        <v>0.36592861782953001</v>
      </c>
      <c r="Q32" s="34">
        <v>6.5561240889705097</v>
      </c>
      <c r="R32" s="4">
        <f>100*(1-Q32/Q31)</f>
        <v>0.96340595597713685</v>
      </c>
      <c r="S32" s="4">
        <f>SQRT(Q31-Q32)</f>
        <v>0.25254012892001937</v>
      </c>
      <c r="U32" s="34" t="s">
        <v>53</v>
      </c>
      <c r="V32" s="34">
        <v>1.0438709070105101</v>
      </c>
      <c r="W32" s="34">
        <v>5.3150228321906701</v>
      </c>
      <c r="X32" s="34">
        <v>6.5159645781805803E-2</v>
      </c>
      <c r="Y32" s="34">
        <v>0.24908496050691101</v>
      </c>
      <c r="Z32" s="34">
        <v>0.39329917263991898</v>
      </c>
      <c r="AA32" s="34">
        <v>7.0338576952389102</v>
      </c>
      <c r="AB32" s="4">
        <f>100*(1-AA32/AA31)</f>
        <v>1.4431406261424695</v>
      </c>
      <c r="AC32" s="4">
        <f>SQRT(AA31-AA32)</f>
        <v>0.32092805743203584</v>
      </c>
      <c r="AE32" t="s">
        <v>53</v>
      </c>
      <c r="AF32" s="38">
        <v>1.0438709070105101</v>
      </c>
      <c r="AG32" s="38">
        <v>5.3150228321906701</v>
      </c>
      <c r="AH32" s="38">
        <v>6.5159645781805803E-2</v>
      </c>
      <c r="AI32" s="38">
        <v>0.24908496050691101</v>
      </c>
      <c r="AJ32" s="38">
        <v>0.39329917263991898</v>
      </c>
      <c r="AK32" s="38">
        <v>7.0338576952389102</v>
      </c>
      <c r="AL32" s="38">
        <v>1.4431406261424695</v>
      </c>
      <c r="AM32" s="38">
        <v>0.32092805743203584</v>
      </c>
      <c r="AN32" s="41"/>
    </row>
    <row r="33" spans="1:40">
      <c r="A33" s="34" t="s">
        <v>54</v>
      </c>
      <c r="B33" s="4"/>
      <c r="C33" s="4"/>
      <c r="D33" s="4"/>
      <c r="E33" s="4"/>
      <c r="F33" s="4"/>
      <c r="G33" s="4"/>
      <c r="H33" s="4">
        <f>100*(1-G33/G31)</f>
        <v>100</v>
      </c>
      <c r="I33" s="4">
        <f>SQRT(G31-G33)</f>
        <v>2.6542539537817254</v>
      </c>
      <c r="K33" s="34" t="s">
        <v>54</v>
      </c>
      <c r="L33" s="4"/>
      <c r="M33" s="4"/>
      <c r="N33" s="4"/>
      <c r="O33" s="4"/>
      <c r="P33" s="4"/>
      <c r="Q33" s="4"/>
      <c r="R33" s="4">
        <f>100*(1-Q33/Q31)</f>
        <v>100</v>
      </c>
      <c r="S33" s="4">
        <f>SQRT(Q31-Q33)</f>
        <v>2.5729167506325288</v>
      </c>
      <c r="U33" s="34" t="s">
        <v>54</v>
      </c>
      <c r="V33" s="4"/>
      <c r="W33" s="4"/>
      <c r="X33" s="4"/>
      <c r="Y33" s="4"/>
      <c r="Z33" s="4"/>
      <c r="AA33" s="4"/>
      <c r="AB33" s="4"/>
      <c r="AC33" s="4"/>
      <c r="AE33" t="s">
        <v>51</v>
      </c>
      <c r="AF33" s="38">
        <v>2.4709480040468401</v>
      </c>
      <c r="AG33" s="38">
        <v>5.5509801060269002</v>
      </c>
      <c r="AH33" s="38">
        <v>2.3370478317108999E-2</v>
      </c>
      <c r="AI33" s="38">
        <v>1.64346021921044E-31</v>
      </c>
      <c r="AJ33" s="38">
        <v>1.6434602192104399E-33</v>
      </c>
      <c r="AK33" s="38">
        <v>8.0336133492323007</v>
      </c>
      <c r="AL33" s="38">
        <v>11.162608865560919</v>
      </c>
      <c r="AM33" s="38">
        <v>0.9469745698519525</v>
      </c>
      <c r="AN33" s="41"/>
    </row>
    <row r="34" spans="1:40">
      <c r="A34" s="34" t="s">
        <v>60</v>
      </c>
      <c r="B34" s="34"/>
      <c r="C34" s="34"/>
      <c r="D34" s="34"/>
      <c r="E34" s="34"/>
      <c r="F34" s="34"/>
      <c r="G34" s="34"/>
      <c r="H34" s="4"/>
      <c r="I34" s="4"/>
      <c r="K34" s="34" t="s">
        <v>60</v>
      </c>
      <c r="L34" s="34"/>
      <c r="M34" s="34"/>
      <c r="N34" s="34"/>
      <c r="O34" s="34"/>
      <c r="P34" s="34"/>
      <c r="Q34" s="34"/>
      <c r="R34" s="4"/>
      <c r="S34" s="4"/>
      <c r="U34" s="34" t="s">
        <v>60</v>
      </c>
      <c r="V34" s="34"/>
      <c r="W34" s="34"/>
      <c r="X34" s="34"/>
      <c r="Y34" s="34"/>
      <c r="Z34" s="34"/>
      <c r="AA34" s="34"/>
      <c r="AB34" s="4"/>
      <c r="AC34" s="4"/>
      <c r="AE34" t="s">
        <v>60</v>
      </c>
      <c r="AF34" s="38"/>
      <c r="AG34" s="38"/>
      <c r="AH34" s="38"/>
      <c r="AI34" s="38"/>
      <c r="AJ34" s="38"/>
      <c r="AK34" s="38"/>
      <c r="AL34" s="38"/>
      <c r="AM34" s="38"/>
      <c r="AN34" s="41"/>
    </row>
    <row r="35" spans="1:40">
      <c r="A35" s="34" t="s">
        <v>51</v>
      </c>
      <c r="B35" s="34">
        <f>AVERAGE(B5,B10,B15,B20,B25,B30)</f>
        <v>2.0163015181991901</v>
      </c>
      <c r="C35" s="34">
        <f t="shared" ref="B35:G37" si="0">AVERAGE(C5,C10,C15,C20,C25,C30)</f>
        <v>5.2488115995465501</v>
      </c>
      <c r="D35" s="34">
        <f t="shared" si="0"/>
        <v>2.37382452820987E-2</v>
      </c>
      <c r="E35" s="34">
        <f t="shared" si="0"/>
        <v>1.6713154771631599E-31</v>
      </c>
      <c r="F35" s="34">
        <f t="shared" si="0"/>
        <v>1.6713154771631599E-33</v>
      </c>
      <c r="G35" s="34">
        <f t="shared" si="0"/>
        <v>6.6814470827755121</v>
      </c>
      <c r="H35" s="4"/>
      <c r="I35" s="4"/>
      <c r="K35" s="34" t="s">
        <v>51</v>
      </c>
      <c r="L35" s="34">
        <f>AVERAGE(L5,L10,L15,L20,L25,L30)</f>
        <v>4.7487488237423099</v>
      </c>
      <c r="M35" s="34">
        <f t="shared" ref="M35:Q35" si="1">AVERAGE(M5,M10,M15,M20,M25,M30)</f>
        <v>6.7291658309944493</v>
      </c>
      <c r="N35" s="34">
        <f t="shared" si="1"/>
        <v>2.2305358637292601E-2</v>
      </c>
      <c r="O35" s="34">
        <f t="shared" si="1"/>
        <v>1.5170402023480997E-31</v>
      </c>
      <c r="P35" s="34">
        <f t="shared" si="1"/>
        <v>1.5170402023480999E-33</v>
      </c>
      <c r="Q35" s="34">
        <f t="shared" si="1"/>
        <v>10.540009565706454</v>
      </c>
      <c r="R35" s="4"/>
      <c r="S35" s="4"/>
      <c r="U35" s="34" t="s">
        <v>51</v>
      </c>
      <c r="V35" s="34">
        <f>AVERAGE(V5,V10,V15,V20,V25,V30)</f>
        <v>2.4709480040468397</v>
      </c>
      <c r="W35" s="34">
        <f t="shared" ref="W35:AA35" si="2">AVERAGE(W5,W10,W15,W20,W25,W30)</f>
        <v>5.5509801060268993</v>
      </c>
      <c r="X35" s="34">
        <f t="shared" si="2"/>
        <v>2.3370478317109002E-2</v>
      </c>
      <c r="Y35" s="34">
        <f t="shared" si="2"/>
        <v>1.64346021921044E-31</v>
      </c>
      <c r="Z35" s="34">
        <f t="shared" si="2"/>
        <v>1.6434602192104399E-33</v>
      </c>
      <c r="AA35" s="34">
        <f t="shared" si="2"/>
        <v>7.3709619596387626</v>
      </c>
      <c r="AB35" s="4"/>
      <c r="AC35" s="4"/>
      <c r="AL35" s="38"/>
      <c r="AM35" s="38"/>
      <c r="AN35" s="41"/>
    </row>
    <row r="36" spans="1:40">
      <c r="A36" s="34" t="s">
        <v>52</v>
      </c>
      <c r="B36" s="34">
        <f t="shared" si="0"/>
        <v>1.2553145549196201</v>
      </c>
      <c r="C36" s="34">
        <f t="shared" si="0"/>
        <v>5.549958356676</v>
      </c>
      <c r="D36" s="34">
        <f t="shared" si="0"/>
        <v>2.2757627118644101E-2</v>
      </c>
      <c r="E36" s="34">
        <f t="shared" si="0"/>
        <v>5.1349175237755999E-2</v>
      </c>
      <c r="F36" s="34">
        <f t="shared" si="0"/>
        <v>0.38271784966555794</v>
      </c>
      <c r="G36" s="34">
        <f t="shared" si="0"/>
        <v>6.5845782624988951</v>
      </c>
      <c r="H36" s="4">
        <f t="shared" ref="H36:I38" si="3">AVERAGE(H6,H11,H16,H21,H26,H31)</f>
        <v>1.4282095790896381</v>
      </c>
      <c r="I36" s="4" t="e">
        <f t="shared" si="3"/>
        <v>#NUM!</v>
      </c>
      <c r="K36" s="34" t="s">
        <v>52</v>
      </c>
      <c r="L36" s="34">
        <f t="shared" ref="L36:Q36" si="4">AVERAGE(L6,L11,L16,L21,L26,L31)</f>
        <v>1.1669246623157099</v>
      </c>
      <c r="M36" s="34">
        <f t="shared" si="4"/>
        <v>5.04801717171717</v>
      </c>
      <c r="N36" s="34">
        <f t="shared" si="4"/>
        <v>2.1676335877862603E-2</v>
      </c>
      <c r="O36" s="34">
        <f t="shared" si="4"/>
        <v>4.8307372381265597E-2</v>
      </c>
      <c r="P36" s="34">
        <f t="shared" si="4"/>
        <v>0.34581323133238101</v>
      </c>
      <c r="Q36" s="34">
        <f t="shared" si="4"/>
        <v>6.0435274641897259</v>
      </c>
      <c r="R36" s="4">
        <f>AVERAGE(R6,R11,R16,R21,R26,R31)</f>
        <v>42.688635997099226</v>
      </c>
      <c r="S36" s="4">
        <f>AVERAGE(S6,S11,S16,S21,S26,S31)</f>
        <v>2.2513748361323755</v>
      </c>
      <c r="U36" s="34" t="s">
        <v>52</v>
      </c>
      <c r="V36" s="34">
        <f t="shared" ref="V36:AC36" si="5">AVERAGE(V6,V11,V16,V21,V26,V31)</f>
        <v>1.23656305227805</v>
      </c>
      <c r="W36" s="34">
        <f t="shared" si="5"/>
        <v>5.4619160697888001</v>
      </c>
      <c r="X36" s="34">
        <f t="shared" si="5"/>
        <v>2.23791666666667E-2</v>
      </c>
      <c r="Y36" s="34">
        <f t="shared" si="5"/>
        <v>5.0660476562295893E-2</v>
      </c>
      <c r="Z36" s="34">
        <f t="shared" si="5"/>
        <v>0.37652333132353005</v>
      </c>
      <c r="AA36" s="34">
        <f t="shared" si="5"/>
        <v>6.5130434101327959</v>
      </c>
      <c r="AB36" s="4">
        <f>AVERAGE(AB6,AB11,AB16,AB21,AB26,AB31)</f>
        <v>11.708633876014325</v>
      </c>
      <c r="AC36" s="4">
        <f t="shared" si="5"/>
        <v>0.97280257860653985</v>
      </c>
      <c r="AE36" t="s">
        <v>52</v>
      </c>
      <c r="AF36" s="38">
        <v>1.23656305227805</v>
      </c>
      <c r="AG36" s="38">
        <v>5.4619160697888001</v>
      </c>
      <c r="AH36" s="38">
        <v>2.23791666666667E-2</v>
      </c>
      <c r="AI36" s="38">
        <v>5.0660476562295893E-2</v>
      </c>
      <c r="AJ36" s="38">
        <v>0.37652333132353005</v>
      </c>
      <c r="AK36" s="38">
        <v>6.5130434101327959</v>
      </c>
      <c r="AN36" s="41"/>
    </row>
    <row r="37" spans="1:40">
      <c r="A37" s="34" t="s">
        <v>53</v>
      </c>
      <c r="B37" s="34">
        <f t="shared" si="0"/>
        <v>1.0416897658305275</v>
      </c>
      <c r="C37" s="34">
        <f t="shared" si="0"/>
        <v>5.4040575896300069</v>
      </c>
      <c r="D37" s="34">
        <f t="shared" si="0"/>
        <v>5.2449477634493313E-2</v>
      </c>
      <c r="E37" s="34">
        <f t="shared" si="0"/>
        <v>0.30429296791062249</v>
      </c>
      <c r="F37" s="34">
        <f t="shared" si="0"/>
        <v>0.43018430950759262</v>
      </c>
      <c r="G37" s="34">
        <f t="shared" si="0"/>
        <v>6.4591377033411286</v>
      </c>
      <c r="H37" s="4">
        <f t="shared" si="3"/>
        <v>1.8253491541194657</v>
      </c>
      <c r="I37" s="4">
        <f t="shared" si="3"/>
        <v>0.34739077460585482</v>
      </c>
      <c r="K37" s="34" t="s">
        <v>53</v>
      </c>
      <c r="L37" s="34">
        <f t="shared" ref="L37:Q37" si="6">AVERAGE(L7,L12,L17,L22,L27,L32)</f>
        <v>0.97048975169481588</v>
      </c>
      <c r="M37" s="34">
        <f t="shared" si="6"/>
        <v>4.9566047346474331</v>
      </c>
      <c r="N37" s="34">
        <f t="shared" si="6"/>
        <v>5.1909731401471225E-2</v>
      </c>
      <c r="O37" s="34">
        <f t="shared" si="6"/>
        <v>0.25872886670789014</v>
      </c>
      <c r="P37" s="34">
        <f t="shared" si="6"/>
        <v>0.38333143883667981</v>
      </c>
      <c r="Q37" s="34">
        <f t="shared" si="6"/>
        <v>5.9700852561352944</v>
      </c>
      <c r="R37" s="4">
        <f t="shared" ref="R37" si="7">AVERAGE(R7,R12,R17,R22,R27,R32)</f>
        <v>1.1571632515796699</v>
      </c>
      <c r="S37" s="4">
        <f>AVERAGE(S7,S12,S17,S22,S27,S32)</f>
        <v>0.25289382897314044</v>
      </c>
      <c r="U37" s="34" t="s">
        <v>53</v>
      </c>
      <c r="V37" s="34">
        <f t="shared" ref="V37:AC37" si="8">AVERAGE(V7,V12,V17,V22,V27,V32)</f>
        <v>1.0348634330824877</v>
      </c>
      <c r="W37" s="34">
        <f t="shared" si="8"/>
        <v>5.3162745439752426</v>
      </c>
      <c r="X37" s="34">
        <f t="shared" si="8"/>
        <v>5.7404823339063472E-2</v>
      </c>
      <c r="Y37" s="34">
        <f t="shared" si="8"/>
        <v>0.27988439619345085</v>
      </c>
      <c r="Z37" s="34">
        <f t="shared" si="8"/>
        <v>0.41091096635541852</v>
      </c>
      <c r="AA37" s="34">
        <f t="shared" si="8"/>
        <v>6.3972166354810165</v>
      </c>
      <c r="AB37" s="4">
        <f>AVERAGE(AB7,AB12,AB17,AB22,AB27,AB32)</f>
        <v>1.7084142559397684</v>
      </c>
      <c r="AC37" s="4">
        <f t="shared" si="8"/>
        <v>0.33293925665401386</v>
      </c>
      <c r="AE37" t="s">
        <v>53</v>
      </c>
      <c r="AF37" s="38">
        <v>1.0348634330824877</v>
      </c>
      <c r="AG37" s="38">
        <v>5.3162745439752426</v>
      </c>
      <c r="AH37" s="38">
        <v>5.7404823339063472E-2</v>
      </c>
      <c r="AI37" s="38">
        <v>0.27988439619345085</v>
      </c>
      <c r="AJ37" s="38">
        <v>0.41091096635541852</v>
      </c>
      <c r="AK37" s="38">
        <v>6.3972166354810165</v>
      </c>
      <c r="AL37" s="38">
        <v>1.7084142559397684</v>
      </c>
      <c r="AM37" s="38">
        <v>0.33293925665401386</v>
      </c>
      <c r="AN37" s="41"/>
    </row>
    <row r="38" spans="1:40">
      <c r="A38" s="34" t="s">
        <v>54</v>
      </c>
      <c r="B38" s="34"/>
      <c r="C38" s="34"/>
      <c r="D38" s="34"/>
      <c r="E38" s="34"/>
      <c r="F38" s="34"/>
      <c r="G38" s="34"/>
      <c r="H38" s="4">
        <f t="shared" si="3"/>
        <v>100</v>
      </c>
      <c r="I38" s="4">
        <f>AVERAGE(I8,I13,I18,I23,I28,I33)</f>
        <v>2.7044815325518239</v>
      </c>
      <c r="K38" s="34" t="s">
        <v>54</v>
      </c>
      <c r="L38" s="34"/>
      <c r="M38" s="34"/>
      <c r="N38" s="34"/>
      <c r="O38" s="34"/>
      <c r="P38" s="34"/>
      <c r="Q38" s="34"/>
      <c r="R38" s="4">
        <f>AVERAGE(R8,R13,R18,R23,R28,R33)</f>
        <v>100</v>
      </c>
      <c r="S38" s="4">
        <f>AVERAGE(S8,S13,S18,S23,S28,S33)</f>
        <v>2.5906292419953911</v>
      </c>
      <c r="U38" s="34" t="s">
        <v>54</v>
      </c>
      <c r="V38" s="34"/>
      <c r="W38" s="34"/>
      <c r="X38" s="34"/>
      <c r="Y38" s="34"/>
      <c r="Z38" s="34"/>
      <c r="AA38" s="34"/>
      <c r="AB38" s="4"/>
      <c r="AC38" s="4"/>
      <c r="AE38" t="s">
        <v>51</v>
      </c>
      <c r="AF38" s="38">
        <v>2.4709480040468397</v>
      </c>
      <c r="AG38" s="38">
        <v>5.5509801060268993</v>
      </c>
      <c r="AH38" s="38">
        <v>2.3370478317109002E-2</v>
      </c>
      <c r="AI38" s="38">
        <v>1.64346021921044E-31</v>
      </c>
      <c r="AJ38" s="38">
        <v>1.6434602192104399E-33</v>
      </c>
      <c r="AK38" s="38">
        <v>7.3709619596387626</v>
      </c>
      <c r="AL38" s="38">
        <v>11.708633876014325</v>
      </c>
      <c r="AM38" s="38">
        <v>0.97280257860653985</v>
      </c>
      <c r="AN38" s="41"/>
    </row>
    <row r="39" spans="1:40">
      <c r="AE39" s="41"/>
      <c r="AF39" s="41"/>
      <c r="AG39" s="41"/>
      <c r="AH39" s="41"/>
      <c r="AI39" s="41"/>
      <c r="AJ39" s="41"/>
      <c r="AK39" s="41"/>
      <c r="AL39" s="41"/>
      <c r="AM39" s="4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34"/>
  <sheetViews>
    <sheetView topLeftCell="A73" workbookViewId="0">
      <selection activeCell="A85" sqref="A85"/>
    </sheetView>
  </sheetViews>
  <sheetFormatPr baseColWidth="10" defaultColWidth="11.5" defaultRowHeight="15"/>
  <sheetData>
    <row r="1" spans="1:10">
      <c r="B1" t="s">
        <v>93</v>
      </c>
      <c r="C1" t="s">
        <v>94</v>
      </c>
      <c r="D1" t="s">
        <v>95</v>
      </c>
      <c r="E1" t="s">
        <v>96</v>
      </c>
      <c r="G1" t="s">
        <v>97</v>
      </c>
    </row>
    <row r="3" spans="1:10">
      <c r="B3">
        <v>4.49</v>
      </c>
      <c r="C3">
        <v>4.49</v>
      </c>
      <c r="D3">
        <v>4.49</v>
      </c>
      <c r="E3">
        <v>4.49</v>
      </c>
      <c r="G3">
        <f>IF(B3&lt;=0.5,1,0)</f>
        <v>0</v>
      </c>
      <c r="H3">
        <f t="shared" ref="H3:J3" si="0">IF(C3&lt;=0.5,1,0)</f>
        <v>0</v>
      </c>
      <c r="I3">
        <f t="shared" si="0"/>
        <v>0</v>
      </c>
      <c r="J3">
        <f t="shared" si="0"/>
        <v>0</v>
      </c>
    </row>
    <row r="4" spans="1:10">
      <c r="A4" s="32">
        <v>39417</v>
      </c>
      <c r="B4">
        <v>4.24</v>
      </c>
      <c r="C4">
        <v>4.0868022279498204</v>
      </c>
      <c r="D4">
        <v>4.3353569731125701</v>
      </c>
      <c r="E4">
        <v>4.58391171827531</v>
      </c>
      <c r="G4">
        <f t="shared" ref="G4:G38" si="1">IF(B4&lt;=0.25,1,0)</f>
        <v>0</v>
      </c>
      <c r="H4">
        <f t="shared" ref="H4:H38" si="2">IF(C4&lt;=0.25,1,0)</f>
        <v>0</v>
      </c>
      <c r="I4">
        <f t="shared" ref="I4:I38" si="3">IF(D4&lt;=0.25,1,0)</f>
        <v>0</v>
      </c>
      <c r="J4">
        <f t="shared" ref="J4:J38" si="4">IF(E4&lt;=0.25,1,0)</f>
        <v>0</v>
      </c>
    </row>
    <row r="5" spans="1:10">
      <c r="A5" s="32">
        <v>39448</v>
      </c>
      <c r="B5">
        <v>3.94</v>
      </c>
      <c r="C5">
        <v>3.7350827195360901</v>
      </c>
      <c r="D5">
        <v>4.0970266735817997</v>
      </c>
      <c r="E5">
        <v>4.4589706276275098</v>
      </c>
      <c r="G5">
        <f t="shared" si="1"/>
        <v>0</v>
      </c>
      <c r="H5">
        <f t="shared" si="2"/>
        <v>0</v>
      </c>
      <c r="I5">
        <f t="shared" si="3"/>
        <v>0</v>
      </c>
      <c r="J5">
        <f t="shared" si="4"/>
        <v>0</v>
      </c>
    </row>
    <row r="6" spans="1:10">
      <c r="A6" s="32">
        <v>39479</v>
      </c>
      <c r="B6">
        <v>2.98</v>
      </c>
      <c r="C6">
        <v>3.51901805185868</v>
      </c>
      <c r="D6">
        <v>3.81808859873881</v>
      </c>
      <c r="E6">
        <v>4.11715914561894</v>
      </c>
      <c r="G6">
        <f t="shared" si="1"/>
        <v>0</v>
      </c>
      <c r="H6">
        <f t="shared" si="2"/>
        <v>0</v>
      </c>
      <c r="I6">
        <f t="shared" si="3"/>
        <v>0</v>
      </c>
      <c r="J6">
        <f t="shared" si="4"/>
        <v>0</v>
      </c>
    </row>
    <row r="7" spans="1:10">
      <c r="A7" s="32">
        <v>39508</v>
      </c>
      <c r="B7">
        <v>2.61</v>
      </c>
      <c r="C7">
        <v>2.5730596881763899</v>
      </c>
      <c r="D7">
        <v>2.8127901488379599</v>
      </c>
      <c r="E7">
        <v>3.0525206094995201</v>
      </c>
      <c r="G7">
        <f t="shared" si="1"/>
        <v>0</v>
      </c>
      <c r="H7">
        <f t="shared" si="2"/>
        <v>0</v>
      </c>
      <c r="I7">
        <f t="shared" si="3"/>
        <v>0</v>
      </c>
      <c r="J7">
        <f t="shared" si="4"/>
        <v>0</v>
      </c>
    </row>
    <row r="8" spans="1:10">
      <c r="A8" s="32">
        <v>39539</v>
      </c>
      <c r="B8">
        <v>2.2799999999999998</v>
      </c>
      <c r="C8">
        <v>1.65128917428283</v>
      </c>
      <c r="D8">
        <v>2.1966007123703899</v>
      </c>
      <c r="E8">
        <v>2.7419122504579501</v>
      </c>
      <c r="G8">
        <f t="shared" si="1"/>
        <v>0</v>
      </c>
      <c r="H8">
        <f t="shared" si="2"/>
        <v>0</v>
      </c>
      <c r="I8">
        <f t="shared" si="3"/>
        <v>0</v>
      </c>
      <c r="J8">
        <f t="shared" si="4"/>
        <v>0</v>
      </c>
    </row>
    <row r="9" spans="1:10">
      <c r="A9" s="32">
        <v>39569</v>
      </c>
      <c r="B9">
        <v>1.98</v>
      </c>
      <c r="C9">
        <v>1.3513457556345201</v>
      </c>
      <c r="D9">
        <v>1.85569022560651</v>
      </c>
      <c r="E9">
        <v>2.3600346955784999</v>
      </c>
      <c r="G9">
        <f t="shared" si="1"/>
        <v>0</v>
      </c>
      <c r="H9">
        <f t="shared" si="2"/>
        <v>0</v>
      </c>
      <c r="I9">
        <f t="shared" si="3"/>
        <v>0</v>
      </c>
      <c r="J9">
        <f t="shared" si="4"/>
        <v>0</v>
      </c>
    </row>
    <row r="10" spans="1:10">
      <c r="A10" s="32">
        <v>39600</v>
      </c>
      <c r="B10">
        <v>2</v>
      </c>
      <c r="C10">
        <v>0.89731782325215903</v>
      </c>
      <c r="D10">
        <v>1.36842163653463</v>
      </c>
      <c r="E10">
        <v>1.8395254498170901</v>
      </c>
      <c r="G10">
        <f t="shared" si="1"/>
        <v>0</v>
      </c>
      <c r="H10">
        <f t="shared" si="2"/>
        <v>0</v>
      </c>
      <c r="I10">
        <f t="shared" si="3"/>
        <v>0</v>
      </c>
      <c r="J10">
        <f t="shared" si="4"/>
        <v>0</v>
      </c>
    </row>
    <row r="11" spans="1:10">
      <c r="A11" s="32">
        <v>39630</v>
      </c>
      <c r="B11">
        <v>2.0099999999999998</v>
      </c>
      <c r="C11">
        <v>0.96828238098063002</v>
      </c>
      <c r="D11">
        <v>1.28488065126127</v>
      </c>
      <c r="E11">
        <v>1.6014789215419101</v>
      </c>
      <c r="G11">
        <f t="shared" si="1"/>
        <v>0</v>
      </c>
      <c r="H11">
        <f t="shared" si="2"/>
        <v>0</v>
      </c>
      <c r="I11">
        <f t="shared" si="3"/>
        <v>0</v>
      </c>
      <c r="J11">
        <f t="shared" si="4"/>
        <v>0</v>
      </c>
    </row>
    <row r="12" spans="1:10">
      <c r="A12" s="32">
        <v>39661</v>
      </c>
      <c r="B12">
        <v>2</v>
      </c>
      <c r="C12">
        <v>1.1927768565910599</v>
      </c>
      <c r="D12">
        <v>1.3766271517614601</v>
      </c>
      <c r="E12">
        <v>1.5604774469318601</v>
      </c>
      <c r="G12">
        <f t="shared" si="1"/>
        <v>0</v>
      </c>
      <c r="H12">
        <f t="shared" si="2"/>
        <v>0</v>
      </c>
      <c r="I12">
        <f t="shared" si="3"/>
        <v>0</v>
      </c>
      <c r="J12">
        <f t="shared" si="4"/>
        <v>0</v>
      </c>
    </row>
    <row r="13" spans="1:10">
      <c r="A13" s="32">
        <v>39692</v>
      </c>
      <c r="B13">
        <v>1.81</v>
      </c>
      <c r="C13">
        <v>1.60042686595149</v>
      </c>
      <c r="D13">
        <v>1.64287729706787</v>
      </c>
      <c r="E13">
        <v>1.68532772818425</v>
      </c>
      <c r="G13">
        <f t="shared" si="1"/>
        <v>0</v>
      </c>
      <c r="H13">
        <f t="shared" si="2"/>
        <v>0</v>
      </c>
      <c r="I13">
        <f t="shared" si="3"/>
        <v>0</v>
      </c>
      <c r="J13">
        <f t="shared" si="4"/>
        <v>0</v>
      </c>
    </row>
    <row r="14" spans="1:10">
      <c r="A14" s="32">
        <v>39722</v>
      </c>
      <c r="B14">
        <v>0.97</v>
      </c>
      <c r="C14">
        <v>1.2655980494550401</v>
      </c>
      <c r="D14">
        <v>1.3022585150945201</v>
      </c>
      <c r="E14">
        <v>1.3389189807340001</v>
      </c>
      <c r="G14">
        <f t="shared" si="1"/>
        <v>0</v>
      </c>
      <c r="H14">
        <f t="shared" si="2"/>
        <v>0</v>
      </c>
      <c r="I14">
        <f t="shared" si="3"/>
        <v>0</v>
      </c>
      <c r="J14">
        <f t="shared" si="4"/>
        <v>0</v>
      </c>
    </row>
    <row r="15" spans="1:10">
      <c r="A15" s="32">
        <v>39753</v>
      </c>
      <c r="B15">
        <v>0.39</v>
      </c>
      <c r="C15">
        <v>0</v>
      </c>
      <c r="D15">
        <v>0</v>
      </c>
      <c r="E15">
        <v>0</v>
      </c>
      <c r="G15">
        <f t="shared" si="1"/>
        <v>0</v>
      </c>
      <c r="H15" s="31">
        <f t="shared" si="2"/>
        <v>1</v>
      </c>
      <c r="I15">
        <f t="shared" si="3"/>
        <v>1</v>
      </c>
      <c r="J15">
        <f t="shared" si="4"/>
        <v>1</v>
      </c>
    </row>
    <row r="16" spans="1:10">
      <c r="A16" s="32">
        <v>39783</v>
      </c>
      <c r="B16">
        <v>0.16</v>
      </c>
      <c r="C16">
        <v>0</v>
      </c>
      <c r="D16">
        <v>0</v>
      </c>
      <c r="E16">
        <v>0</v>
      </c>
      <c r="G16" s="31">
        <f t="shared" si="1"/>
        <v>1</v>
      </c>
      <c r="H16" s="31">
        <f t="shared" si="2"/>
        <v>1</v>
      </c>
      <c r="I16">
        <f t="shared" si="3"/>
        <v>1</v>
      </c>
      <c r="J16">
        <f t="shared" si="4"/>
        <v>1</v>
      </c>
    </row>
    <row r="17" spans="1:10">
      <c r="A17" s="32">
        <v>39814</v>
      </c>
      <c r="B17">
        <v>0.15</v>
      </c>
      <c r="C17">
        <v>0.215476295265733</v>
      </c>
      <c r="D17">
        <v>0</v>
      </c>
      <c r="E17">
        <v>0</v>
      </c>
      <c r="G17" s="31">
        <f t="shared" si="1"/>
        <v>1</v>
      </c>
      <c r="H17" s="31">
        <f t="shared" si="2"/>
        <v>1</v>
      </c>
      <c r="I17">
        <f t="shared" si="3"/>
        <v>1</v>
      </c>
      <c r="J17">
        <f t="shared" si="4"/>
        <v>1</v>
      </c>
    </row>
    <row r="18" spans="1:10">
      <c r="A18" s="32">
        <v>39845</v>
      </c>
      <c r="B18">
        <v>0.22</v>
      </c>
      <c r="C18">
        <v>0.230878263251762</v>
      </c>
      <c r="D18">
        <v>0</v>
      </c>
      <c r="E18">
        <v>0</v>
      </c>
      <c r="G18" s="31">
        <f t="shared" si="1"/>
        <v>1</v>
      </c>
      <c r="H18" s="31">
        <f t="shared" si="2"/>
        <v>1</v>
      </c>
      <c r="I18">
        <f t="shared" si="3"/>
        <v>1</v>
      </c>
      <c r="J18">
        <f t="shared" si="4"/>
        <v>1</v>
      </c>
    </row>
    <row r="19" spans="1:10">
      <c r="A19" s="32">
        <v>39873</v>
      </c>
      <c r="B19">
        <v>0.18</v>
      </c>
      <c r="C19">
        <v>0</v>
      </c>
      <c r="D19">
        <v>0</v>
      </c>
      <c r="E19">
        <v>0</v>
      </c>
      <c r="G19" s="31">
        <f t="shared" si="1"/>
        <v>1</v>
      </c>
      <c r="H19" s="31">
        <f t="shared" si="2"/>
        <v>1</v>
      </c>
      <c r="I19">
        <f t="shared" si="3"/>
        <v>1</v>
      </c>
      <c r="J19">
        <f t="shared" si="4"/>
        <v>1</v>
      </c>
    </row>
    <row r="20" spans="1:10">
      <c r="A20" s="32">
        <v>39904</v>
      </c>
      <c r="B20">
        <v>0.15</v>
      </c>
      <c r="C20">
        <v>0</v>
      </c>
      <c r="D20">
        <v>0</v>
      </c>
      <c r="E20">
        <v>0</v>
      </c>
      <c r="G20" s="31">
        <f t="shared" si="1"/>
        <v>1</v>
      </c>
      <c r="H20" s="31">
        <f t="shared" si="2"/>
        <v>1</v>
      </c>
      <c r="I20">
        <f t="shared" si="3"/>
        <v>1</v>
      </c>
      <c r="J20">
        <f t="shared" si="4"/>
        <v>1</v>
      </c>
    </row>
    <row r="21" spans="1:10">
      <c r="A21" s="32">
        <v>39934</v>
      </c>
      <c r="B21">
        <v>0.18</v>
      </c>
      <c r="C21">
        <v>1.3079363407139799E-2</v>
      </c>
      <c r="D21">
        <v>0</v>
      </c>
      <c r="E21">
        <v>0</v>
      </c>
      <c r="G21" s="31">
        <f t="shared" si="1"/>
        <v>1</v>
      </c>
      <c r="H21" s="31">
        <f t="shared" si="2"/>
        <v>1</v>
      </c>
      <c r="I21">
        <f t="shared" si="3"/>
        <v>1</v>
      </c>
      <c r="J21">
        <f t="shared" si="4"/>
        <v>1</v>
      </c>
    </row>
    <row r="22" spans="1:10">
      <c r="A22" s="32">
        <v>39965</v>
      </c>
      <c r="B22">
        <v>0.21</v>
      </c>
      <c r="C22">
        <v>0</v>
      </c>
      <c r="D22">
        <v>0</v>
      </c>
      <c r="E22">
        <v>0</v>
      </c>
      <c r="G22" s="31">
        <f t="shared" si="1"/>
        <v>1</v>
      </c>
      <c r="H22" s="31">
        <f t="shared" si="2"/>
        <v>1</v>
      </c>
      <c r="I22">
        <f t="shared" si="3"/>
        <v>1</v>
      </c>
      <c r="J22">
        <f t="shared" si="4"/>
        <v>1</v>
      </c>
    </row>
    <row r="23" spans="1:10">
      <c r="A23" s="32">
        <v>39995</v>
      </c>
      <c r="B23">
        <v>0.16</v>
      </c>
      <c r="C23">
        <v>0</v>
      </c>
      <c r="D23">
        <v>0</v>
      </c>
      <c r="E23">
        <v>0</v>
      </c>
      <c r="G23" s="31">
        <f t="shared" si="1"/>
        <v>1</v>
      </c>
      <c r="H23" s="31">
        <f t="shared" si="2"/>
        <v>1</v>
      </c>
      <c r="I23">
        <f t="shared" si="3"/>
        <v>1</v>
      </c>
      <c r="J23">
        <f t="shared" si="4"/>
        <v>1</v>
      </c>
    </row>
    <row r="24" spans="1:10">
      <c r="A24" s="32">
        <v>40026</v>
      </c>
      <c r="B24">
        <v>0.16</v>
      </c>
      <c r="C24">
        <v>6.3470163818060296E-2</v>
      </c>
      <c r="D24">
        <v>0</v>
      </c>
      <c r="E24">
        <v>0</v>
      </c>
      <c r="G24" s="31">
        <f t="shared" si="1"/>
        <v>1</v>
      </c>
      <c r="H24" s="31">
        <f t="shared" si="2"/>
        <v>1</v>
      </c>
      <c r="I24">
        <f t="shared" si="3"/>
        <v>1</v>
      </c>
      <c r="J24">
        <f t="shared" si="4"/>
        <v>1</v>
      </c>
    </row>
    <row r="25" spans="1:10">
      <c r="A25" s="32">
        <v>40057</v>
      </c>
      <c r="B25">
        <v>0.15</v>
      </c>
      <c r="C25">
        <v>0.13435699224558401</v>
      </c>
      <c r="D25">
        <v>0</v>
      </c>
      <c r="E25">
        <v>0</v>
      </c>
      <c r="G25" s="31">
        <f t="shared" si="1"/>
        <v>1</v>
      </c>
      <c r="H25" s="31">
        <f t="shared" si="2"/>
        <v>1</v>
      </c>
      <c r="I25">
        <f t="shared" si="3"/>
        <v>1</v>
      </c>
      <c r="J25">
        <f t="shared" si="4"/>
        <v>1</v>
      </c>
    </row>
    <row r="26" spans="1:10">
      <c r="A26" s="32">
        <v>40087</v>
      </c>
      <c r="B26">
        <v>0.12</v>
      </c>
      <c r="C26">
        <v>0.21234481136116201</v>
      </c>
      <c r="D26">
        <v>6.4793053809325497E-3</v>
      </c>
      <c r="E26">
        <v>0</v>
      </c>
      <c r="G26" s="31">
        <f t="shared" si="1"/>
        <v>1</v>
      </c>
      <c r="H26" s="31">
        <f t="shared" si="2"/>
        <v>1</v>
      </c>
      <c r="I26">
        <f t="shared" si="3"/>
        <v>1</v>
      </c>
      <c r="J26">
        <f t="shared" si="4"/>
        <v>1</v>
      </c>
    </row>
    <row r="27" spans="1:10">
      <c r="A27" s="32">
        <v>40118</v>
      </c>
      <c r="B27">
        <v>0.12</v>
      </c>
      <c r="C27">
        <v>0.37016508616580401</v>
      </c>
      <c r="D27">
        <v>0.174257655260149</v>
      </c>
      <c r="E27">
        <v>0</v>
      </c>
      <c r="G27" s="31">
        <f t="shared" si="1"/>
        <v>1</v>
      </c>
      <c r="H27">
        <f t="shared" si="2"/>
        <v>0</v>
      </c>
      <c r="I27">
        <f t="shared" si="3"/>
        <v>1</v>
      </c>
      <c r="J27">
        <f t="shared" si="4"/>
        <v>1</v>
      </c>
    </row>
    <row r="28" spans="1:10">
      <c r="A28" s="32">
        <v>40148</v>
      </c>
      <c r="B28">
        <v>0.12</v>
      </c>
      <c r="C28">
        <v>0.47320955565614198</v>
      </c>
      <c r="D28">
        <v>0.272483565506842</v>
      </c>
      <c r="E28">
        <v>7.1757575357542402E-2</v>
      </c>
      <c r="G28" s="31">
        <f t="shared" si="1"/>
        <v>1</v>
      </c>
      <c r="H28">
        <f t="shared" si="2"/>
        <v>0</v>
      </c>
      <c r="I28">
        <f t="shared" si="3"/>
        <v>0</v>
      </c>
      <c r="J28">
        <f t="shared" si="4"/>
        <v>1</v>
      </c>
    </row>
    <row r="29" spans="1:10">
      <c r="A29" s="32">
        <v>40179</v>
      </c>
      <c r="B29">
        <v>0.11</v>
      </c>
      <c r="C29">
        <v>0.59028215564992204</v>
      </c>
      <c r="D29">
        <v>0.387943526203815</v>
      </c>
      <c r="E29">
        <v>0.185604896757706</v>
      </c>
      <c r="G29" s="31">
        <f t="shared" si="1"/>
        <v>1</v>
      </c>
      <c r="H29">
        <f t="shared" si="2"/>
        <v>0</v>
      </c>
      <c r="I29">
        <f t="shared" si="3"/>
        <v>0</v>
      </c>
      <c r="J29">
        <f t="shared" si="4"/>
        <v>1</v>
      </c>
    </row>
    <row r="30" spans="1:10">
      <c r="A30" s="32">
        <v>40210</v>
      </c>
      <c r="B30">
        <v>0.13</v>
      </c>
      <c r="C30">
        <v>0.66716582994245199</v>
      </c>
      <c r="D30">
        <v>0.46108457034401501</v>
      </c>
      <c r="E30">
        <v>0.25500331074557803</v>
      </c>
      <c r="G30" s="31">
        <f t="shared" si="1"/>
        <v>1</v>
      </c>
      <c r="H30">
        <f t="shared" si="2"/>
        <v>0</v>
      </c>
      <c r="I30">
        <f t="shared" si="3"/>
        <v>0</v>
      </c>
      <c r="J30">
        <f t="shared" si="4"/>
        <v>0</v>
      </c>
    </row>
    <row r="31" spans="1:10">
      <c r="A31" s="32">
        <v>40238</v>
      </c>
      <c r="B31">
        <v>0.16</v>
      </c>
      <c r="C31">
        <v>0.60451996128874297</v>
      </c>
      <c r="D31">
        <v>0.394729827005389</v>
      </c>
      <c r="E31">
        <v>0.184939692722035</v>
      </c>
      <c r="G31" s="31">
        <f t="shared" si="1"/>
        <v>1</v>
      </c>
      <c r="H31">
        <f t="shared" si="2"/>
        <v>0</v>
      </c>
      <c r="I31">
        <f t="shared" si="3"/>
        <v>0</v>
      </c>
      <c r="J31">
        <f t="shared" si="4"/>
        <v>1</v>
      </c>
    </row>
    <row r="32" spans="1:10">
      <c r="A32" s="32">
        <v>40269</v>
      </c>
      <c r="B32">
        <v>0.2</v>
      </c>
      <c r="C32">
        <v>0.61491274748006797</v>
      </c>
      <c r="D32">
        <v>0.40355110811551398</v>
      </c>
      <c r="E32">
        <v>0.19218946875095999</v>
      </c>
      <c r="G32" s="31">
        <f t="shared" si="1"/>
        <v>1</v>
      </c>
      <c r="H32">
        <f t="shared" si="2"/>
        <v>0</v>
      </c>
      <c r="I32">
        <f t="shared" si="3"/>
        <v>0</v>
      </c>
      <c r="J32">
        <f t="shared" si="4"/>
        <v>1</v>
      </c>
    </row>
    <row r="33" spans="1:10">
      <c r="A33" s="32">
        <v>40299</v>
      </c>
      <c r="B33">
        <v>0.2</v>
      </c>
      <c r="C33">
        <v>0.53685916984104198</v>
      </c>
      <c r="D33">
        <v>0.31831002211111298</v>
      </c>
      <c r="E33">
        <v>9.9760874381182904E-2</v>
      </c>
      <c r="G33" s="31">
        <f t="shared" si="1"/>
        <v>1</v>
      </c>
      <c r="H33">
        <f t="shared" si="2"/>
        <v>0</v>
      </c>
      <c r="I33">
        <f t="shared" si="3"/>
        <v>0</v>
      </c>
      <c r="J33">
        <f t="shared" si="4"/>
        <v>1</v>
      </c>
    </row>
    <row r="34" spans="1:10">
      <c r="A34" s="32">
        <v>40330</v>
      </c>
      <c r="B34">
        <v>0.18</v>
      </c>
      <c r="C34">
        <v>0.54090807920120598</v>
      </c>
      <c r="D34">
        <v>0.309144052444152</v>
      </c>
      <c r="E34">
        <v>7.7380025687099202E-2</v>
      </c>
      <c r="G34" s="31">
        <f t="shared" si="1"/>
        <v>1</v>
      </c>
      <c r="H34">
        <f t="shared" si="2"/>
        <v>0</v>
      </c>
      <c r="I34">
        <f t="shared" si="3"/>
        <v>0</v>
      </c>
      <c r="J34">
        <f t="shared" si="4"/>
        <v>1</v>
      </c>
    </row>
    <row r="35" spans="1:10">
      <c r="A35" s="32">
        <v>40360</v>
      </c>
      <c r="B35">
        <v>0.18</v>
      </c>
      <c r="C35">
        <v>0.47532599570188599</v>
      </c>
      <c r="D35">
        <v>0.23704433298993199</v>
      </c>
      <c r="E35">
        <v>0</v>
      </c>
      <c r="G35" s="31">
        <f t="shared" si="1"/>
        <v>1</v>
      </c>
      <c r="H35">
        <f t="shared" si="2"/>
        <v>0</v>
      </c>
      <c r="I35">
        <f t="shared" si="3"/>
        <v>1</v>
      </c>
      <c r="J35">
        <f t="shared" si="4"/>
        <v>1</v>
      </c>
    </row>
    <row r="36" spans="1:10">
      <c r="A36" s="32">
        <v>40391</v>
      </c>
      <c r="B36">
        <v>0.19</v>
      </c>
      <c r="C36">
        <v>0.49776309588934903</v>
      </c>
      <c r="D36">
        <v>0.25897159170444201</v>
      </c>
      <c r="E36">
        <v>2.0180087519535699E-2</v>
      </c>
      <c r="G36" s="31">
        <f t="shared" si="1"/>
        <v>1</v>
      </c>
      <c r="H36">
        <f t="shared" si="2"/>
        <v>0</v>
      </c>
      <c r="I36">
        <f t="shared" si="3"/>
        <v>0</v>
      </c>
      <c r="J36">
        <f t="shared" si="4"/>
        <v>1</v>
      </c>
    </row>
    <row r="37" spans="1:10">
      <c r="A37" s="32">
        <v>40422</v>
      </c>
      <c r="B37">
        <v>0.19</v>
      </c>
      <c r="C37">
        <v>0.45818244419369297</v>
      </c>
      <c r="D37">
        <v>0.221888503567922</v>
      </c>
      <c r="E37">
        <v>0</v>
      </c>
      <c r="G37" s="31">
        <f t="shared" si="1"/>
        <v>1</v>
      </c>
      <c r="H37">
        <f t="shared" si="2"/>
        <v>0</v>
      </c>
      <c r="I37">
        <f t="shared" si="3"/>
        <v>1</v>
      </c>
      <c r="J37">
        <f t="shared" si="4"/>
        <v>1</v>
      </c>
    </row>
    <row r="38" spans="1:10">
      <c r="A38" s="32">
        <v>40452</v>
      </c>
      <c r="B38">
        <v>0.19</v>
      </c>
      <c r="C38">
        <v>0.45986327313776898</v>
      </c>
      <c r="D38">
        <v>0.22291136397605801</v>
      </c>
      <c r="E38">
        <v>0</v>
      </c>
      <c r="G38" s="31">
        <f t="shared" si="1"/>
        <v>1</v>
      </c>
      <c r="H38">
        <f t="shared" si="2"/>
        <v>0</v>
      </c>
      <c r="I38">
        <f t="shared" si="3"/>
        <v>1</v>
      </c>
      <c r="J38">
        <f t="shared" si="4"/>
        <v>1</v>
      </c>
    </row>
    <row r="39" spans="1:10">
      <c r="A39" s="32">
        <v>40483</v>
      </c>
      <c r="B39">
        <v>0.19</v>
      </c>
      <c r="C39">
        <v>0.45670233759958001</v>
      </c>
      <c r="D39">
        <v>0.213967335318097</v>
      </c>
      <c r="E39">
        <v>0</v>
      </c>
      <c r="G39" s="31">
        <f t="shared" ref="G39:G102" si="5">IF(B39&lt;=0.25,1,0)</f>
        <v>1</v>
      </c>
      <c r="H39">
        <f t="shared" ref="H39:H102" si="6">IF(C39&lt;=0.25,1,0)</f>
        <v>0</v>
      </c>
      <c r="I39">
        <f t="shared" ref="I39:I102" si="7">IF(D39&lt;=0.25,1,0)</f>
        <v>1</v>
      </c>
      <c r="J39">
        <f t="shared" ref="J39:J102" si="8">IF(E39&lt;=0.25,1,0)</f>
        <v>1</v>
      </c>
    </row>
    <row r="40" spans="1:10">
      <c r="A40" s="32">
        <v>40513</v>
      </c>
      <c r="B40">
        <v>0.18</v>
      </c>
      <c r="C40">
        <v>0.45040866465554802</v>
      </c>
      <c r="D40">
        <v>0.226205549354311</v>
      </c>
      <c r="E40">
        <v>2.0024340530738799E-3</v>
      </c>
      <c r="G40" s="31">
        <f t="shared" si="5"/>
        <v>1</v>
      </c>
      <c r="H40">
        <f t="shared" si="6"/>
        <v>0</v>
      </c>
      <c r="I40">
        <f t="shared" si="7"/>
        <v>1</v>
      </c>
      <c r="J40">
        <f t="shared" si="8"/>
        <v>1</v>
      </c>
    </row>
    <row r="41" spans="1:10">
      <c r="A41" s="32">
        <v>40544</v>
      </c>
      <c r="B41">
        <v>0.17</v>
      </c>
      <c r="C41">
        <v>0.48693755172976499</v>
      </c>
      <c r="D41">
        <v>0.239610929606736</v>
      </c>
      <c r="E41">
        <v>0</v>
      </c>
      <c r="G41" s="31">
        <f t="shared" si="5"/>
        <v>1</v>
      </c>
      <c r="H41">
        <f t="shared" si="6"/>
        <v>0</v>
      </c>
      <c r="I41">
        <f t="shared" si="7"/>
        <v>1</v>
      </c>
      <c r="J41">
        <f t="shared" si="8"/>
        <v>1</v>
      </c>
    </row>
    <row r="42" spans="1:10">
      <c r="A42" s="32">
        <v>40575</v>
      </c>
      <c r="B42">
        <v>0.16</v>
      </c>
      <c r="C42">
        <v>0.50295959553973701</v>
      </c>
      <c r="D42">
        <v>0.24526200184439401</v>
      </c>
      <c r="E42">
        <v>0</v>
      </c>
      <c r="G42" s="31">
        <f t="shared" si="5"/>
        <v>1</v>
      </c>
      <c r="H42">
        <f t="shared" si="6"/>
        <v>0</v>
      </c>
      <c r="I42">
        <f t="shared" si="7"/>
        <v>1</v>
      </c>
      <c r="J42">
        <f t="shared" si="8"/>
        <v>1</v>
      </c>
    </row>
    <row r="43" spans="1:10">
      <c r="A43" s="32">
        <v>40603</v>
      </c>
      <c r="B43">
        <v>0.14000000000000001</v>
      </c>
      <c r="C43">
        <v>0.52574113692370095</v>
      </c>
      <c r="D43">
        <v>0.26327638348878801</v>
      </c>
      <c r="E43">
        <v>8.1163005387424603E-4</v>
      </c>
      <c r="G43" s="31">
        <f t="shared" si="5"/>
        <v>1</v>
      </c>
      <c r="H43">
        <f t="shared" si="6"/>
        <v>0</v>
      </c>
      <c r="I43">
        <f t="shared" si="7"/>
        <v>0</v>
      </c>
      <c r="J43">
        <f t="shared" si="8"/>
        <v>1</v>
      </c>
    </row>
    <row r="44" spans="1:10">
      <c r="A44" s="32">
        <v>40634</v>
      </c>
      <c r="B44">
        <v>0.1</v>
      </c>
      <c r="C44">
        <v>0.59108868863397701</v>
      </c>
      <c r="D44">
        <v>0.332179426800709</v>
      </c>
      <c r="E44">
        <v>7.3270164967441098E-2</v>
      </c>
      <c r="G44" s="31">
        <f t="shared" si="5"/>
        <v>1</v>
      </c>
      <c r="H44">
        <f t="shared" si="6"/>
        <v>0</v>
      </c>
      <c r="I44">
        <f t="shared" si="7"/>
        <v>0</v>
      </c>
      <c r="J44">
        <f t="shared" si="8"/>
        <v>1</v>
      </c>
    </row>
    <row r="45" spans="1:10">
      <c r="A45" s="32">
        <v>40664</v>
      </c>
      <c r="B45">
        <v>0.09</v>
      </c>
      <c r="C45">
        <v>0.65899849735896998</v>
      </c>
      <c r="D45">
        <v>0.413658083327342</v>
      </c>
      <c r="E45">
        <v>0.16831766929571401</v>
      </c>
      <c r="G45" s="31">
        <f t="shared" si="5"/>
        <v>1</v>
      </c>
      <c r="H45">
        <f t="shared" si="6"/>
        <v>0</v>
      </c>
      <c r="I45">
        <f t="shared" si="7"/>
        <v>0</v>
      </c>
      <c r="J45">
        <f t="shared" si="8"/>
        <v>1</v>
      </c>
    </row>
    <row r="46" spans="1:10">
      <c r="A46" s="32">
        <v>40695</v>
      </c>
      <c r="B46">
        <v>0.09</v>
      </c>
      <c r="C46">
        <v>0.67091102452504303</v>
      </c>
      <c r="D46">
        <v>0.42116351102001798</v>
      </c>
      <c r="E46">
        <v>0.17141599751499201</v>
      </c>
      <c r="G46" s="31">
        <f t="shared" si="5"/>
        <v>1</v>
      </c>
      <c r="H46">
        <f t="shared" si="6"/>
        <v>0</v>
      </c>
      <c r="I46">
        <f t="shared" si="7"/>
        <v>0</v>
      </c>
      <c r="J46">
        <f t="shared" si="8"/>
        <v>1</v>
      </c>
    </row>
    <row r="47" spans="1:10">
      <c r="A47" s="32">
        <v>40725</v>
      </c>
      <c r="B47">
        <v>7.0000000000000007E-2</v>
      </c>
      <c r="C47">
        <v>0.64395875599425401</v>
      </c>
      <c r="D47">
        <v>0.400119079189167</v>
      </c>
      <c r="E47">
        <v>0.156279402384081</v>
      </c>
      <c r="G47" s="31">
        <f t="shared" si="5"/>
        <v>1</v>
      </c>
      <c r="H47">
        <f t="shared" si="6"/>
        <v>0</v>
      </c>
      <c r="I47">
        <f t="shared" si="7"/>
        <v>0</v>
      </c>
      <c r="J47">
        <f t="shared" si="8"/>
        <v>1</v>
      </c>
    </row>
    <row r="48" spans="1:10">
      <c r="A48" s="32">
        <v>40756</v>
      </c>
      <c r="B48">
        <v>0.1</v>
      </c>
      <c r="C48">
        <v>0.65877341805786604</v>
      </c>
      <c r="D48">
        <v>0.41246292901376802</v>
      </c>
      <c r="E48">
        <v>0.16615243996967</v>
      </c>
      <c r="G48" s="31">
        <f t="shared" si="5"/>
        <v>1</v>
      </c>
      <c r="H48">
        <f t="shared" si="6"/>
        <v>0</v>
      </c>
      <c r="I48">
        <f t="shared" si="7"/>
        <v>0</v>
      </c>
      <c r="J48">
        <f t="shared" si="8"/>
        <v>1</v>
      </c>
    </row>
    <row r="49" spans="1:10">
      <c r="A49" s="32">
        <v>40787</v>
      </c>
      <c r="B49">
        <v>8.0000000000000196E-2</v>
      </c>
      <c r="C49">
        <v>0.64258461736688399</v>
      </c>
      <c r="D49">
        <v>0.39026327069093503</v>
      </c>
      <c r="E49">
        <v>0.13794192401498701</v>
      </c>
      <c r="G49" s="31">
        <f t="shared" si="5"/>
        <v>1</v>
      </c>
      <c r="H49">
        <f t="shared" si="6"/>
        <v>0</v>
      </c>
      <c r="I49">
        <f t="shared" si="7"/>
        <v>0</v>
      </c>
      <c r="J49">
        <f t="shared" si="8"/>
        <v>1</v>
      </c>
    </row>
    <row r="50" spans="1:10">
      <c r="A50" s="32">
        <v>40817</v>
      </c>
      <c r="B50">
        <v>7.0000000000000007E-2</v>
      </c>
      <c r="C50">
        <v>0.64156906249271795</v>
      </c>
      <c r="D50">
        <v>0.39291724358281099</v>
      </c>
      <c r="E50">
        <v>0.14426542467290501</v>
      </c>
      <c r="G50" s="31">
        <f t="shared" si="5"/>
        <v>1</v>
      </c>
      <c r="H50">
        <f t="shared" si="6"/>
        <v>0</v>
      </c>
      <c r="I50">
        <f t="shared" si="7"/>
        <v>0</v>
      </c>
      <c r="J50">
        <f t="shared" si="8"/>
        <v>1</v>
      </c>
    </row>
    <row r="51" spans="1:10">
      <c r="A51" s="32">
        <v>40848</v>
      </c>
      <c r="B51">
        <v>8.0000000000000099E-2</v>
      </c>
      <c r="C51">
        <v>0.64176427871903097</v>
      </c>
      <c r="D51">
        <v>0.38161181838041203</v>
      </c>
      <c r="E51">
        <v>0.121459358041792</v>
      </c>
      <c r="G51" s="31">
        <f t="shared" si="5"/>
        <v>1</v>
      </c>
      <c r="H51">
        <f t="shared" si="6"/>
        <v>0</v>
      </c>
      <c r="I51">
        <f t="shared" si="7"/>
        <v>0</v>
      </c>
      <c r="J51">
        <f t="shared" si="8"/>
        <v>1</v>
      </c>
    </row>
    <row r="52" spans="1:10">
      <c r="A52" s="32">
        <v>40878</v>
      </c>
      <c r="B52">
        <v>7.0000000000000007E-2</v>
      </c>
      <c r="C52">
        <v>0.65390895507473201</v>
      </c>
      <c r="D52">
        <v>0.37770436264635598</v>
      </c>
      <c r="E52">
        <v>0.10149977021798</v>
      </c>
      <c r="G52" s="31">
        <f t="shared" si="5"/>
        <v>1</v>
      </c>
      <c r="H52">
        <f t="shared" si="6"/>
        <v>0</v>
      </c>
      <c r="I52">
        <f t="shared" si="7"/>
        <v>0</v>
      </c>
      <c r="J52">
        <f t="shared" si="8"/>
        <v>1</v>
      </c>
    </row>
    <row r="53" spans="1:10">
      <c r="A53" s="32">
        <v>40909</v>
      </c>
      <c r="B53">
        <v>0.08</v>
      </c>
      <c r="C53">
        <v>0.59567660727039395</v>
      </c>
      <c r="D53">
        <v>0.31445000370653098</v>
      </c>
      <c r="E53">
        <v>3.3223400142669203E-2</v>
      </c>
      <c r="G53" s="31">
        <f t="shared" si="5"/>
        <v>1</v>
      </c>
      <c r="H53">
        <f t="shared" si="6"/>
        <v>0</v>
      </c>
      <c r="I53">
        <f t="shared" si="7"/>
        <v>0</v>
      </c>
      <c r="J53">
        <f t="shared" si="8"/>
        <v>1</v>
      </c>
    </row>
    <row r="54" spans="1:10">
      <c r="A54" s="32">
        <v>40940</v>
      </c>
      <c r="B54">
        <v>9.9999999999999797E-2</v>
      </c>
      <c r="C54">
        <v>0.60111979923401504</v>
      </c>
      <c r="D54">
        <v>0.30158780456959799</v>
      </c>
      <c r="E54">
        <v>2.0558099051805E-3</v>
      </c>
      <c r="G54" s="31">
        <f t="shared" si="5"/>
        <v>1</v>
      </c>
      <c r="H54">
        <f t="shared" si="6"/>
        <v>0</v>
      </c>
      <c r="I54">
        <f t="shared" si="7"/>
        <v>0</v>
      </c>
      <c r="J54">
        <f t="shared" si="8"/>
        <v>1</v>
      </c>
    </row>
    <row r="55" spans="1:10">
      <c r="A55" s="32">
        <v>40969</v>
      </c>
      <c r="B55">
        <v>0.13</v>
      </c>
      <c r="C55">
        <v>0.59414006097530703</v>
      </c>
      <c r="D55">
        <v>0.29138551794811102</v>
      </c>
      <c r="E55">
        <v>0</v>
      </c>
      <c r="G55" s="31">
        <f t="shared" si="5"/>
        <v>1</v>
      </c>
      <c r="H55">
        <f t="shared" si="6"/>
        <v>0</v>
      </c>
      <c r="I55">
        <f t="shared" si="7"/>
        <v>0</v>
      </c>
      <c r="J55">
        <f t="shared" si="8"/>
        <v>1</v>
      </c>
    </row>
    <row r="56" spans="1:10">
      <c r="A56" s="32">
        <v>41000</v>
      </c>
      <c r="B56">
        <v>0.14000000000000001</v>
      </c>
      <c r="C56">
        <v>0.53587793249716498</v>
      </c>
      <c r="D56">
        <v>0.21847168479046999</v>
      </c>
      <c r="E56">
        <v>0</v>
      </c>
      <c r="G56" s="31">
        <f t="shared" si="5"/>
        <v>1</v>
      </c>
      <c r="H56">
        <f t="shared" si="6"/>
        <v>0</v>
      </c>
      <c r="I56">
        <f t="shared" si="7"/>
        <v>1</v>
      </c>
      <c r="J56">
        <f t="shared" si="8"/>
        <v>1</v>
      </c>
    </row>
    <row r="57" spans="1:10">
      <c r="A57" s="32">
        <v>41030</v>
      </c>
      <c r="B57">
        <v>0.16</v>
      </c>
      <c r="C57">
        <v>0.449696350588005</v>
      </c>
      <c r="D57">
        <v>0.131288612736462</v>
      </c>
      <c r="E57">
        <v>0</v>
      </c>
      <c r="G57" s="31">
        <f t="shared" si="5"/>
        <v>1</v>
      </c>
      <c r="H57">
        <f t="shared" si="6"/>
        <v>0</v>
      </c>
      <c r="I57">
        <f t="shared" si="7"/>
        <v>1</v>
      </c>
      <c r="J57">
        <f t="shared" si="8"/>
        <v>1</v>
      </c>
    </row>
    <row r="58" spans="1:10">
      <c r="A58" s="32">
        <v>41061</v>
      </c>
      <c r="B58">
        <v>0.16</v>
      </c>
      <c r="C58">
        <v>0.33347863835293701</v>
      </c>
      <c r="D58">
        <v>1.27514253966024E-2</v>
      </c>
      <c r="E58">
        <v>0</v>
      </c>
      <c r="G58" s="31">
        <f t="shared" si="5"/>
        <v>1</v>
      </c>
      <c r="H58">
        <f t="shared" si="6"/>
        <v>0</v>
      </c>
      <c r="I58">
        <f t="shared" si="7"/>
        <v>1</v>
      </c>
      <c r="J58">
        <f t="shared" si="8"/>
        <v>1</v>
      </c>
    </row>
    <row r="59" spans="1:10">
      <c r="A59" s="32">
        <v>41091</v>
      </c>
      <c r="B59">
        <v>0.16</v>
      </c>
      <c r="C59">
        <v>0.334145138078975</v>
      </c>
      <c r="D59">
        <v>1.5594025428379701E-2</v>
      </c>
      <c r="E59">
        <v>0</v>
      </c>
      <c r="G59" s="31">
        <f t="shared" si="5"/>
        <v>1</v>
      </c>
      <c r="H59">
        <f t="shared" si="6"/>
        <v>0</v>
      </c>
      <c r="I59">
        <f t="shared" si="7"/>
        <v>1</v>
      </c>
      <c r="J59">
        <f t="shared" si="8"/>
        <v>1</v>
      </c>
    </row>
    <row r="60" spans="1:10">
      <c r="A60" s="32">
        <v>41122</v>
      </c>
      <c r="B60">
        <v>0.13</v>
      </c>
      <c r="C60">
        <v>0.31967831994151003</v>
      </c>
      <c r="D60">
        <v>3.2794741056401499E-3</v>
      </c>
      <c r="E60">
        <v>0</v>
      </c>
      <c r="G60" s="31">
        <f t="shared" si="5"/>
        <v>1</v>
      </c>
      <c r="H60">
        <f t="shared" si="6"/>
        <v>0</v>
      </c>
      <c r="I60">
        <f t="shared" si="7"/>
        <v>1</v>
      </c>
      <c r="J60">
        <f t="shared" si="8"/>
        <v>1</v>
      </c>
    </row>
    <row r="61" spans="1:10">
      <c r="A61" s="32">
        <v>41153</v>
      </c>
      <c r="B61">
        <v>0.14000000000000001</v>
      </c>
      <c r="C61">
        <v>0.380284545379451</v>
      </c>
      <c r="D61">
        <v>6.31921942146976E-2</v>
      </c>
      <c r="E61">
        <v>0</v>
      </c>
      <c r="G61" s="31">
        <f t="shared" si="5"/>
        <v>1</v>
      </c>
      <c r="H61">
        <f t="shared" si="6"/>
        <v>0</v>
      </c>
      <c r="I61">
        <f t="shared" si="7"/>
        <v>1</v>
      </c>
      <c r="J61">
        <f t="shared" si="8"/>
        <v>1</v>
      </c>
    </row>
    <row r="62" spans="1:10">
      <c r="A62" s="32">
        <v>41183</v>
      </c>
      <c r="B62">
        <v>0.16</v>
      </c>
      <c r="C62">
        <v>0.38734825106614801</v>
      </c>
      <c r="D62">
        <v>3.9718496580662399E-2</v>
      </c>
      <c r="E62">
        <v>0</v>
      </c>
      <c r="G62" s="31">
        <f t="shared" si="5"/>
        <v>1</v>
      </c>
      <c r="H62">
        <f t="shared" si="6"/>
        <v>0</v>
      </c>
      <c r="I62">
        <f t="shared" si="7"/>
        <v>1</v>
      </c>
      <c r="J62">
        <f t="shared" si="8"/>
        <v>1</v>
      </c>
    </row>
    <row r="63" spans="1:10">
      <c r="A63" s="32">
        <v>41214</v>
      </c>
      <c r="B63">
        <v>0.16</v>
      </c>
      <c r="C63">
        <v>0.46406725829643097</v>
      </c>
      <c r="D63">
        <v>0.113816354635272</v>
      </c>
      <c r="E63">
        <v>0</v>
      </c>
      <c r="G63" s="31">
        <f t="shared" si="5"/>
        <v>1</v>
      </c>
      <c r="H63">
        <f t="shared" si="6"/>
        <v>0</v>
      </c>
      <c r="I63">
        <f t="shared" si="7"/>
        <v>1</v>
      </c>
      <c r="J63">
        <f t="shared" si="8"/>
        <v>1</v>
      </c>
    </row>
    <row r="64" spans="1:10">
      <c r="A64" s="32">
        <v>41244</v>
      </c>
      <c r="B64">
        <v>0.16</v>
      </c>
      <c r="C64">
        <v>0.37898662651619403</v>
      </c>
      <c r="D64">
        <v>2.2903063708564101E-2</v>
      </c>
      <c r="E64">
        <v>0</v>
      </c>
      <c r="G64" s="31">
        <f t="shared" si="5"/>
        <v>1</v>
      </c>
      <c r="H64">
        <f t="shared" si="6"/>
        <v>0</v>
      </c>
      <c r="I64">
        <f t="shared" si="7"/>
        <v>1</v>
      </c>
      <c r="J64">
        <f t="shared" si="8"/>
        <v>1</v>
      </c>
    </row>
    <row r="65" spans="1:10">
      <c r="A65" s="32">
        <v>41275</v>
      </c>
      <c r="B65">
        <v>0.14000000000000001</v>
      </c>
      <c r="C65">
        <v>0.38533036697050299</v>
      </c>
      <c r="D65">
        <v>5.4998442678374199E-2</v>
      </c>
      <c r="E65">
        <v>0</v>
      </c>
      <c r="G65" s="31">
        <f t="shared" si="5"/>
        <v>1</v>
      </c>
      <c r="H65">
        <f t="shared" si="6"/>
        <v>0</v>
      </c>
      <c r="I65">
        <f t="shared" si="7"/>
        <v>1</v>
      </c>
      <c r="J65">
        <f t="shared" si="8"/>
        <v>1</v>
      </c>
    </row>
    <row r="66" spans="1:10">
      <c r="A66" s="32">
        <v>41306</v>
      </c>
      <c r="B66">
        <v>0.15</v>
      </c>
      <c r="C66">
        <v>0.38165895822975898</v>
      </c>
      <c r="D66">
        <v>6.9727286052714693E-2</v>
      </c>
      <c r="E66">
        <v>0</v>
      </c>
      <c r="G66" s="31">
        <f t="shared" si="5"/>
        <v>1</v>
      </c>
      <c r="H66">
        <f t="shared" si="6"/>
        <v>0</v>
      </c>
      <c r="I66">
        <f t="shared" si="7"/>
        <v>1</v>
      </c>
      <c r="J66">
        <f t="shared" si="8"/>
        <v>1</v>
      </c>
    </row>
    <row r="67" spans="1:10">
      <c r="A67" s="32">
        <v>41334</v>
      </c>
      <c r="B67">
        <v>0.14000000000000001</v>
      </c>
      <c r="C67">
        <v>0.33542892862726897</v>
      </c>
      <c r="D67">
        <v>0</v>
      </c>
      <c r="E67">
        <v>0</v>
      </c>
      <c r="G67" s="31">
        <f t="shared" si="5"/>
        <v>1</v>
      </c>
      <c r="H67">
        <f t="shared" si="6"/>
        <v>0</v>
      </c>
      <c r="I67">
        <f t="shared" si="7"/>
        <v>1</v>
      </c>
      <c r="J67">
        <f t="shared" si="8"/>
        <v>1</v>
      </c>
    </row>
    <row r="68" spans="1:10">
      <c r="A68" s="32">
        <v>41365</v>
      </c>
      <c r="B68">
        <v>0.15</v>
      </c>
      <c r="C68">
        <v>0.21811002830499401</v>
      </c>
      <c r="D68">
        <v>0</v>
      </c>
      <c r="E68">
        <v>0</v>
      </c>
      <c r="G68" s="31">
        <f t="shared" si="5"/>
        <v>1</v>
      </c>
      <c r="H68" s="31">
        <f t="shared" si="6"/>
        <v>1</v>
      </c>
      <c r="I68">
        <f t="shared" si="7"/>
        <v>1</v>
      </c>
      <c r="J68">
        <f t="shared" si="8"/>
        <v>1</v>
      </c>
    </row>
    <row r="69" spans="1:10">
      <c r="A69" s="32">
        <v>41395</v>
      </c>
      <c r="B69">
        <v>0.11</v>
      </c>
      <c r="C69">
        <v>0.160234641618861</v>
      </c>
      <c r="D69">
        <v>0</v>
      </c>
      <c r="E69">
        <v>0</v>
      </c>
      <c r="G69" s="31">
        <f t="shared" si="5"/>
        <v>1</v>
      </c>
      <c r="H69" s="31">
        <f t="shared" si="6"/>
        <v>1</v>
      </c>
      <c r="I69">
        <f t="shared" si="7"/>
        <v>1</v>
      </c>
      <c r="J69">
        <f t="shared" si="8"/>
        <v>1</v>
      </c>
    </row>
    <row r="70" spans="1:10">
      <c r="A70" s="32">
        <v>41426</v>
      </c>
      <c r="B70">
        <v>0.09</v>
      </c>
      <c r="C70">
        <v>0.25718639081325101</v>
      </c>
      <c r="D70">
        <v>0</v>
      </c>
      <c r="E70">
        <v>0</v>
      </c>
      <c r="G70" s="31">
        <f t="shared" si="5"/>
        <v>1</v>
      </c>
      <c r="H70">
        <f t="shared" si="6"/>
        <v>0</v>
      </c>
      <c r="I70">
        <f t="shared" si="7"/>
        <v>1</v>
      </c>
      <c r="J70">
        <f t="shared" si="8"/>
        <v>1</v>
      </c>
    </row>
    <row r="71" spans="1:10">
      <c r="A71" s="32">
        <v>41456</v>
      </c>
      <c r="B71">
        <v>9.0000000000000094E-2</v>
      </c>
      <c r="C71">
        <v>0.32829247359304098</v>
      </c>
      <c r="D71">
        <v>1.1615433696432801E-3</v>
      </c>
      <c r="E71">
        <v>0</v>
      </c>
      <c r="G71" s="31">
        <f t="shared" si="5"/>
        <v>1</v>
      </c>
      <c r="H71">
        <f t="shared" si="6"/>
        <v>0</v>
      </c>
      <c r="I71">
        <f t="shared" si="7"/>
        <v>1</v>
      </c>
      <c r="J71">
        <f t="shared" si="8"/>
        <v>1</v>
      </c>
    </row>
    <row r="72" spans="1:10">
      <c r="A72" s="32">
        <v>41487</v>
      </c>
      <c r="B72">
        <v>0.08</v>
      </c>
      <c r="C72">
        <v>0.324001058183573</v>
      </c>
      <c r="D72">
        <v>0</v>
      </c>
      <c r="E72">
        <v>0</v>
      </c>
      <c r="G72" s="31">
        <f t="shared" si="5"/>
        <v>1</v>
      </c>
      <c r="H72">
        <f t="shared" si="6"/>
        <v>0</v>
      </c>
      <c r="I72">
        <f t="shared" si="7"/>
        <v>1</v>
      </c>
      <c r="J72">
        <f t="shared" si="8"/>
        <v>1</v>
      </c>
    </row>
    <row r="73" spans="1:10">
      <c r="A73" s="32">
        <v>41518</v>
      </c>
      <c r="B73">
        <v>8.0000000000000099E-2</v>
      </c>
      <c r="C73">
        <v>0.26697330911129502</v>
      </c>
      <c r="D73">
        <v>0</v>
      </c>
      <c r="E73">
        <v>0</v>
      </c>
      <c r="G73" s="31">
        <f t="shared" si="5"/>
        <v>1</v>
      </c>
      <c r="H73">
        <f t="shared" si="6"/>
        <v>0</v>
      </c>
      <c r="I73">
        <f t="shared" si="7"/>
        <v>1</v>
      </c>
      <c r="J73">
        <f t="shared" si="8"/>
        <v>1</v>
      </c>
    </row>
    <row r="74" spans="1:10">
      <c r="A74" s="32">
        <v>41548</v>
      </c>
      <c r="B74">
        <v>9.0000000000000094E-2</v>
      </c>
      <c r="C74">
        <v>0.169314236969339</v>
      </c>
      <c r="D74">
        <v>0</v>
      </c>
      <c r="E74">
        <v>0</v>
      </c>
      <c r="G74" s="31">
        <f t="shared" si="5"/>
        <v>1</v>
      </c>
      <c r="H74">
        <f t="shared" si="6"/>
        <v>1</v>
      </c>
      <c r="I74">
        <f t="shared" si="7"/>
        <v>1</v>
      </c>
      <c r="J74">
        <f t="shared" si="8"/>
        <v>1</v>
      </c>
    </row>
    <row r="75" spans="1:10">
      <c r="A75" s="32">
        <v>41579</v>
      </c>
      <c r="B75">
        <v>8.0000000000000099E-2</v>
      </c>
      <c r="C75">
        <v>0.114320366218469</v>
      </c>
      <c r="D75">
        <v>0</v>
      </c>
      <c r="E75">
        <v>0</v>
      </c>
      <c r="G75" s="31">
        <f t="shared" si="5"/>
        <v>1</v>
      </c>
      <c r="H75">
        <f t="shared" si="6"/>
        <v>1</v>
      </c>
      <c r="I75">
        <f t="shared" si="7"/>
        <v>1</v>
      </c>
      <c r="J75">
        <f t="shared" si="8"/>
        <v>1</v>
      </c>
    </row>
    <row r="76" spans="1:10">
      <c r="A76" s="32">
        <v>41609</v>
      </c>
      <c r="B76">
        <v>9.0000000000000094E-2</v>
      </c>
      <c r="C76">
        <v>0.15756499436867899</v>
      </c>
      <c r="D76">
        <v>0</v>
      </c>
      <c r="E76">
        <v>0</v>
      </c>
      <c r="G76" s="31">
        <f t="shared" si="5"/>
        <v>1</v>
      </c>
      <c r="H76">
        <f t="shared" si="6"/>
        <v>1</v>
      </c>
      <c r="I76">
        <f t="shared" si="7"/>
        <v>1</v>
      </c>
      <c r="J76">
        <f t="shared" si="8"/>
        <v>1</v>
      </c>
    </row>
    <row r="77" spans="1:10">
      <c r="A77" s="32">
        <v>41640</v>
      </c>
      <c r="B77">
        <v>7.0000000000000104E-2</v>
      </c>
      <c r="C77">
        <v>0.18036656046249699</v>
      </c>
      <c r="D77">
        <v>0</v>
      </c>
      <c r="E77">
        <v>0</v>
      </c>
      <c r="G77" s="31">
        <f t="shared" si="5"/>
        <v>1</v>
      </c>
      <c r="H77">
        <f t="shared" si="6"/>
        <v>1</v>
      </c>
      <c r="I77">
        <f t="shared" si="7"/>
        <v>1</v>
      </c>
      <c r="J77">
        <f t="shared" si="8"/>
        <v>1</v>
      </c>
    </row>
    <row r="78" spans="1:10">
      <c r="A78" s="32">
        <v>41671</v>
      </c>
      <c r="B78">
        <v>7.0000000000000007E-2</v>
      </c>
      <c r="C78">
        <v>7.7128644708294197E-2</v>
      </c>
      <c r="D78">
        <v>0</v>
      </c>
      <c r="E78">
        <v>0</v>
      </c>
      <c r="G78" s="31">
        <f t="shared" si="5"/>
        <v>1</v>
      </c>
      <c r="H78">
        <f t="shared" si="6"/>
        <v>1</v>
      </c>
      <c r="I78">
        <f t="shared" si="7"/>
        <v>1</v>
      </c>
      <c r="J78">
        <f t="shared" si="8"/>
        <v>1</v>
      </c>
    </row>
    <row r="79" spans="1:10">
      <c r="A79" s="32">
        <v>41699</v>
      </c>
      <c r="B79">
        <v>8.0000000000000196E-2</v>
      </c>
      <c r="C79">
        <v>0.10440375789642101</v>
      </c>
      <c r="D79">
        <v>0</v>
      </c>
      <c r="E79">
        <v>0</v>
      </c>
      <c r="G79" s="31">
        <f t="shared" si="5"/>
        <v>1</v>
      </c>
      <c r="H79">
        <f t="shared" si="6"/>
        <v>1</v>
      </c>
      <c r="I79">
        <f t="shared" si="7"/>
        <v>1</v>
      </c>
      <c r="J79">
        <f t="shared" si="8"/>
        <v>1</v>
      </c>
    </row>
    <row r="80" spans="1:10">
      <c r="A80" s="32">
        <v>41730</v>
      </c>
      <c r="B80">
        <v>8.99999999999999E-2</v>
      </c>
      <c r="C80">
        <v>0.16475910320874901</v>
      </c>
      <c r="D80">
        <v>0</v>
      </c>
      <c r="E80">
        <v>0</v>
      </c>
      <c r="G80" s="31">
        <f t="shared" si="5"/>
        <v>1</v>
      </c>
      <c r="H80">
        <f t="shared" si="6"/>
        <v>1</v>
      </c>
      <c r="I80">
        <f t="shared" si="7"/>
        <v>1</v>
      </c>
      <c r="J80">
        <f t="shared" si="8"/>
        <v>1</v>
      </c>
    </row>
    <row r="81" spans="1:10">
      <c r="A81" s="32">
        <v>41760</v>
      </c>
      <c r="B81">
        <v>0.09</v>
      </c>
      <c r="C81">
        <v>0</v>
      </c>
      <c r="D81">
        <v>0</v>
      </c>
      <c r="E81">
        <v>0</v>
      </c>
      <c r="G81" s="31">
        <f t="shared" si="5"/>
        <v>1</v>
      </c>
      <c r="H81">
        <f t="shared" si="6"/>
        <v>1</v>
      </c>
      <c r="I81">
        <f t="shared" si="7"/>
        <v>1</v>
      </c>
      <c r="J81">
        <f t="shared" si="8"/>
        <v>1</v>
      </c>
    </row>
    <row r="82" spans="1:10">
      <c r="A82" s="32">
        <v>41791</v>
      </c>
      <c r="B82">
        <v>0.1</v>
      </c>
      <c r="C82">
        <v>0</v>
      </c>
      <c r="D82">
        <v>0</v>
      </c>
      <c r="E82">
        <v>0</v>
      </c>
      <c r="G82" s="31">
        <f t="shared" si="5"/>
        <v>1</v>
      </c>
      <c r="H82">
        <f t="shared" si="6"/>
        <v>1</v>
      </c>
      <c r="I82">
        <f t="shared" si="7"/>
        <v>1</v>
      </c>
      <c r="J82">
        <f t="shared" si="8"/>
        <v>1</v>
      </c>
    </row>
    <row r="83" spans="1:10">
      <c r="A83" s="32">
        <v>41821</v>
      </c>
      <c r="B83">
        <v>9.0000000000000094E-2</v>
      </c>
      <c r="C83">
        <v>0</v>
      </c>
      <c r="D83">
        <v>0</v>
      </c>
      <c r="E83">
        <v>0</v>
      </c>
      <c r="G83" s="31">
        <f t="shared" si="5"/>
        <v>1</v>
      </c>
      <c r="H83">
        <f t="shared" si="6"/>
        <v>1</v>
      </c>
      <c r="I83">
        <f t="shared" si="7"/>
        <v>1</v>
      </c>
      <c r="J83">
        <f t="shared" si="8"/>
        <v>1</v>
      </c>
    </row>
    <row r="84" spans="1:10">
      <c r="A84" s="32">
        <v>41852</v>
      </c>
      <c r="B84">
        <v>8.99999999999999E-2</v>
      </c>
      <c r="C84">
        <v>0</v>
      </c>
      <c r="D84">
        <v>0</v>
      </c>
      <c r="E84">
        <v>0</v>
      </c>
      <c r="G84" s="31">
        <f t="shared" si="5"/>
        <v>1</v>
      </c>
      <c r="H84">
        <f t="shared" si="6"/>
        <v>1</v>
      </c>
      <c r="I84">
        <f t="shared" si="7"/>
        <v>1</v>
      </c>
      <c r="J84">
        <f t="shared" si="8"/>
        <v>1</v>
      </c>
    </row>
    <row r="85" spans="1:10">
      <c r="A85" s="32">
        <v>41883</v>
      </c>
      <c r="B85">
        <v>9.0000000000000094E-2</v>
      </c>
      <c r="C85">
        <v>0</v>
      </c>
      <c r="D85">
        <v>0</v>
      </c>
      <c r="E85">
        <v>0</v>
      </c>
      <c r="G85" s="31">
        <f t="shared" si="5"/>
        <v>1</v>
      </c>
      <c r="H85">
        <f t="shared" si="6"/>
        <v>1</v>
      </c>
      <c r="I85">
        <f t="shared" si="7"/>
        <v>1</v>
      </c>
      <c r="J85">
        <f t="shared" si="8"/>
        <v>1</v>
      </c>
    </row>
    <row r="86" spans="1:10">
      <c r="A86" s="32">
        <v>41913</v>
      </c>
      <c r="B86">
        <v>9.0000000000000094E-2</v>
      </c>
      <c r="C86">
        <v>0.38342128485896398</v>
      </c>
      <c r="D86">
        <v>0</v>
      </c>
      <c r="E86">
        <v>0</v>
      </c>
      <c r="G86" s="31">
        <f t="shared" si="5"/>
        <v>1</v>
      </c>
      <c r="H86">
        <f t="shared" si="6"/>
        <v>0</v>
      </c>
      <c r="I86">
        <f t="shared" si="7"/>
        <v>1</v>
      </c>
      <c r="J86">
        <f t="shared" si="8"/>
        <v>1</v>
      </c>
    </row>
    <row r="87" spans="1:10">
      <c r="A87" s="32">
        <v>41944</v>
      </c>
      <c r="B87">
        <v>8.99999999999999E-2</v>
      </c>
      <c r="C87">
        <v>0.69374126573337103</v>
      </c>
      <c r="D87">
        <v>0.96051990588029201</v>
      </c>
      <c r="E87">
        <v>1.2272985460272099</v>
      </c>
      <c r="G87" s="31">
        <f t="shared" si="5"/>
        <v>1</v>
      </c>
      <c r="H87">
        <f t="shared" si="6"/>
        <v>0</v>
      </c>
      <c r="I87">
        <f t="shared" si="7"/>
        <v>0</v>
      </c>
      <c r="J87">
        <f t="shared" si="8"/>
        <v>0</v>
      </c>
    </row>
    <row r="88" spans="1:10">
      <c r="A88" s="32">
        <v>41974</v>
      </c>
      <c r="B88">
        <v>0.12</v>
      </c>
      <c r="C88">
        <v>0.65555483279985605</v>
      </c>
      <c r="D88">
        <v>0.53099479951649198</v>
      </c>
      <c r="E88">
        <v>0.40643476623314001</v>
      </c>
      <c r="G88" s="31">
        <f t="shared" si="5"/>
        <v>1</v>
      </c>
      <c r="H88">
        <f t="shared" si="6"/>
        <v>0</v>
      </c>
      <c r="I88">
        <f t="shared" si="7"/>
        <v>0</v>
      </c>
      <c r="J88">
        <f t="shared" si="8"/>
        <v>0</v>
      </c>
    </row>
    <row r="89" spans="1:10">
      <c r="A89" s="32">
        <v>42005</v>
      </c>
      <c r="B89">
        <v>0.11</v>
      </c>
      <c r="C89">
        <v>0.80634195299004896</v>
      </c>
      <c r="D89">
        <v>1.13582984482498</v>
      </c>
      <c r="E89">
        <v>1.4653177366598999</v>
      </c>
      <c r="G89" s="31">
        <f t="shared" si="5"/>
        <v>1</v>
      </c>
      <c r="H89">
        <f t="shared" si="6"/>
        <v>0</v>
      </c>
      <c r="I89">
        <f t="shared" si="7"/>
        <v>0</v>
      </c>
      <c r="J89">
        <f t="shared" si="8"/>
        <v>0</v>
      </c>
    </row>
    <row r="90" spans="1:10">
      <c r="A90" s="32">
        <v>42036</v>
      </c>
      <c r="B90">
        <v>0.11</v>
      </c>
      <c r="C90">
        <v>0.927401871083253</v>
      </c>
      <c r="D90">
        <v>1.1337743954266499</v>
      </c>
      <c r="E90">
        <v>1.34014691977006</v>
      </c>
      <c r="G90" s="31">
        <f t="shared" si="5"/>
        <v>1</v>
      </c>
      <c r="H90">
        <f t="shared" si="6"/>
        <v>0</v>
      </c>
      <c r="I90">
        <f t="shared" si="7"/>
        <v>0</v>
      </c>
      <c r="J90">
        <f t="shared" si="8"/>
        <v>0</v>
      </c>
    </row>
    <row r="91" spans="1:10">
      <c r="A91" s="32">
        <v>42064</v>
      </c>
      <c r="B91">
        <v>0.11</v>
      </c>
      <c r="C91">
        <v>0.69235222020792997</v>
      </c>
      <c r="D91">
        <v>1.0152977062633399</v>
      </c>
      <c r="E91">
        <v>1.3382431923187501</v>
      </c>
      <c r="G91" s="31">
        <f t="shared" si="5"/>
        <v>1</v>
      </c>
      <c r="H91">
        <f t="shared" si="6"/>
        <v>0</v>
      </c>
      <c r="I91">
        <f t="shared" si="7"/>
        <v>0</v>
      </c>
      <c r="J91">
        <f t="shared" si="8"/>
        <v>0</v>
      </c>
    </row>
    <row r="92" spans="1:10">
      <c r="A92" s="32">
        <v>42095</v>
      </c>
      <c r="B92">
        <v>0.12</v>
      </c>
      <c r="C92">
        <v>0.55337389900871503</v>
      </c>
      <c r="D92">
        <v>0.862478915062457</v>
      </c>
      <c r="E92">
        <v>1.1715839311162</v>
      </c>
      <c r="G92" s="31">
        <f t="shared" si="5"/>
        <v>1</v>
      </c>
      <c r="H92">
        <f t="shared" si="6"/>
        <v>0</v>
      </c>
      <c r="I92">
        <f t="shared" si="7"/>
        <v>0</v>
      </c>
      <c r="J92">
        <f t="shared" si="8"/>
        <v>0</v>
      </c>
    </row>
    <row r="93" spans="1:10">
      <c r="A93" s="32">
        <v>42125</v>
      </c>
      <c r="B93">
        <v>0.12</v>
      </c>
      <c r="C93">
        <v>0.60822888536673303</v>
      </c>
      <c r="D93">
        <v>0.92141162071495797</v>
      </c>
      <c r="E93">
        <v>1.23459435606319</v>
      </c>
      <c r="G93" s="31">
        <f t="shared" si="5"/>
        <v>1</v>
      </c>
      <c r="H93">
        <f t="shared" si="6"/>
        <v>0</v>
      </c>
      <c r="I93">
        <f t="shared" si="7"/>
        <v>0</v>
      </c>
      <c r="J93">
        <f t="shared" si="8"/>
        <v>0</v>
      </c>
    </row>
    <row r="94" spans="1:10">
      <c r="A94" s="32">
        <v>42156</v>
      </c>
      <c r="B94">
        <v>0.13</v>
      </c>
      <c r="C94">
        <v>0.849560429352616</v>
      </c>
      <c r="D94">
        <v>1.1579337469534301</v>
      </c>
      <c r="E94">
        <v>1.46630706455425</v>
      </c>
      <c r="G94" s="31">
        <f t="shared" si="5"/>
        <v>1</v>
      </c>
      <c r="H94">
        <f t="shared" si="6"/>
        <v>0</v>
      </c>
      <c r="I94">
        <f t="shared" si="7"/>
        <v>0</v>
      </c>
      <c r="J94">
        <f t="shared" si="8"/>
        <v>0</v>
      </c>
    </row>
    <row r="95" spans="1:10">
      <c r="A95" s="32">
        <v>42186</v>
      </c>
      <c r="B95">
        <v>0.13</v>
      </c>
      <c r="C95">
        <v>0.45428333859825198</v>
      </c>
      <c r="D95">
        <v>0.75835182472995599</v>
      </c>
      <c r="E95">
        <v>1.0624203108616599</v>
      </c>
      <c r="G95" s="31">
        <f t="shared" si="5"/>
        <v>1</v>
      </c>
      <c r="H95">
        <f t="shared" si="6"/>
        <v>0</v>
      </c>
      <c r="I95">
        <f t="shared" si="7"/>
        <v>0</v>
      </c>
      <c r="J95">
        <f t="shared" si="8"/>
        <v>0</v>
      </c>
    </row>
    <row r="96" spans="1:10">
      <c r="A96" s="32">
        <v>42217</v>
      </c>
      <c r="B96">
        <v>0.14000000000000001</v>
      </c>
      <c r="C96">
        <v>0.48249220527702102</v>
      </c>
      <c r="D96">
        <v>0.77958019365653697</v>
      </c>
      <c r="E96">
        <v>1.07666818203605</v>
      </c>
      <c r="G96" s="31">
        <f t="shared" si="5"/>
        <v>1</v>
      </c>
      <c r="H96">
        <f t="shared" si="6"/>
        <v>0</v>
      </c>
      <c r="I96">
        <f t="shared" si="7"/>
        <v>0</v>
      </c>
      <c r="J96">
        <f t="shared" si="8"/>
        <v>0</v>
      </c>
    </row>
    <row r="97" spans="1:10">
      <c r="A97" s="32">
        <v>42248</v>
      </c>
      <c r="B97">
        <v>0.14000000000000001</v>
      </c>
      <c r="C97">
        <v>0.50725904543204203</v>
      </c>
      <c r="D97">
        <v>0.80559008450324998</v>
      </c>
      <c r="E97">
        <v>1.1039211235744599</v>
      </c>
      <c r="G97" s="31">
        <f t="shared" si="5"/>
        <v>1</v>
      </c>
      <c r="H97">
        <f t="shared" si="6"/>
        <v>0</v>
      </c>
      <c r="I97">
        <f t="shared" si="7"/>
        <v>0</v>
      </c>
      <c r="J97">
        <f t="shared" si="8"/>
        <v>0</v>
      </c>
    </row>
    <row r="98" spans="1:10">
      <c r="A98" s="32">
        <v>42278</v>
      </c>
      <c r="B98">
        <v>0.12</v>
      </c>
      <c r="C98">
        <v>0.56692911433214799</v>
      </c>
      <c r="D98">
        <v>0.87900178817938501</v>
      </c>
      <c r="E98">
        <v>1.19107446202662</v>
      </c>
      <c r="G98" s="31">
        <f t="shared" si="5"/>
        <v>1</v>
      </c>
      <c r="H98">
        <f t="shared" si="6"/>
        <v>0</v>
      </c>
      <c r="I98">
        <f t="shared" si="7"/>
        <v>0</v>
      </c>
      <c r="J98">
        <f t="shared" si="8"/>
        <v>0</v>
      </c>
    </row>
    <row r="99" spans="1:10">
      <c r="A99" s="32">
        <v>42309</v>
      </c>
      <c r="B99">
        <v>0.12</v>
      </c>
      <c r="C99">
        <v>0.48019002511841602</v>
      </c>
      <c r="D99">
        <v>0.78555478547996804</v>
      </c>
      <c r="E99">
        <v>1.09091954584152</v>
      </c>
      <c r="G99" s="31">
        <f t="shared" si="5"/>
        <v>1</v>
      </c>
      <c r="H99">
        <f t="shared" si="6"/>
        <v>0</v>
      </c>
      <c r="I99">
        <f t="shared" si="7"/>
        <v>0</v>
      </c>
      <c r="J99">
        <f t="shared" si="8"/>
        <v>0</v>
      </c>
    </row>
    <row r="100" spans="1:10">
      <c r="A100" s="32">
        <v>42339</v>
      </c>
      <c r="B100">
        <v>0.24</v>
      </c>
      <c r="C100">
        <v>0.33795342239892801</v>
      </c>
      <c r="D100">
        <v>0.631228567865041</v>
      </c>
      <c r="E100">
        <v>0.924503713331157</v>
      </c>
      <c r="G100" s="31">
        <f t="shared" si="5"/>
        <v>1</v>
      </c>
      <c r="H100">
        <f t="shared" si="6"/>
        <v>0</v>
      </c>
      <c r="I100">
        <f t="shared" si="7"/>
        <v>0</v>
      </c>
      <c r="J100">
        <f t="shared" si="8"/>
        <v>0</v>
      </c>
    </row>
    <row r="101" spans="1:10">
      <c r="A101" s="32">
        <v>42370</v>
      </c>
      <c r="B101">
        <v>0.34</v>
      </c>
      <c r="C101">
        <v>0.60258576756981697</v>
      </c>
      <c r="D101">
        <v>0.93345214347837802</v>
      </c>
      <c r="E101">
        <v>1.26431851938694</v>
      </c>
      <c r="G101">
        <f t="shared" si="5"/>
        <v>0</v>
      </c>
      <c r="H101">
        <f t="shared" si="6"/>
        <v>0</v>
      </c>
      <c r="I101">
        <f t="shared" si="7"/>
        <v>0</v>
      </c>
      <c r="J101">
        <f t="shared" si="8"/>
        <v>0</v>
      </c>
    </row>
    <row r="102" spans="1:10">
      <c r="A102" s="32">
        <v>42401</v>
      </c>
      <c r="B102">
        <v>0.38</v>
      </c>
      <c r="C102">
        <v>0.797332575958555</v>
      </c>
      <c r="D102">
        <v>1.1815541069680999</v>
      </c>
      <c r="E102">
        <v>1.56577563797765</v>
      </c>
      <c r="G102">
        <f t="shared" si="5"/>
        <v>0</v>
      </c>
      <c r="H102">
        <f t="shared" si="6"/>
        <v>0</v>
      </c>
      <c r="I102">
        <f t="shared" si="7"/>
        <v>0</v>
      </c>
      <c r="J102">
        <f t="shared" si="8"/>
        <v>0</v>
      </c>
    </row>
    <row r="103" spans="1:10">
      <c r="A103" s="32">
        <v>42430</v>
      </c>
      <c r="B103">
        <v>0.36</v>
      </c>
      <c r="C103">
        <v>0.97442520809311295</v>
      </c>
      <c r="D103">
        <v>1.3677240711363301</v>
      </c>
      <c r="E103">
        <v>1.76102293417955</v>
      </c>
      <c r="G103">
        <f t="shared" ref="G103:G122" si="9">IF(B103&lt;=0.25,1,0)</f>
        <v>0</v>
      </c>
      <c r="H103">
        <f t="shared" ref="H103:H122" si="10">IF(C103&lt;=0.25,1,0)</f>
        <v>0</v>
      </c>
      <c r="I103">
        <f t="shared" ref="I103:I122" si="11">IF(D103&lt;=0.25,1,0)</f>
        <v>0</v>
      </c>
      <c r="J103">
        <f t="shared" ref="J103:J122" si="12">IF(E103&lt;=0.25,1,0)</f>
        <v>0</v>
      </c>
    </row>
    <row r="104" spans="1:10">
      <c r="A104" s="32">
        <v>42461</v>
      </c>
      <c r="B104">
        <v>0.37</v>
      </c>
      <c r="C104">
        <v>0.82225221966823603</v>
      </c>
      <c r="D104">
        <v>1.17752791247776</v>
      </c>
      <c r="E104">
        <v>1.53280360528728</v>
      </c>
      <c r="G104">
        <f t="shared" si="9"/>
        <v>0</v>
      </c>
      <c r="H104">
        <f t="shared" si="10"/>
        <v>0</v>
      </c>
      <c r="I104">
        <f t="shared" si="11"/>
        <v>0</v>
      </c>
      <c r="J104">
        <f t="shared" si="12"/>
        <v>0</v>
      </c>
    </row>
    <row r="105" spans="1:10">
      <c r="A105" s="32">
        <v>42491</v>
      </c>
      <c r="B105">
        <v>0.37</v>
      </c>
      <c r="C105">
        <v>0.777161453071195</v>
      </c>
      <c r="D105">
        <v>1.1341713797113699</v>
      </c>
      <c r="E105">
        <v>1.49118130635154</v>
      </c>
      <c r="G105">
        <f t="shared" si="9"/>
        <v>0</v>
      </c>
      <c r="H105">
        <f t="shared" si="10"/>
        <v>0</v>
      </c>
      <c r="I105">
        <f t="shared" si="11"/>
        <v>0</v>
      </c>
      <c r="J105">
        <f t="shared" si="12"/>
        <v>0</v>
      </c>
    </row>
    <row r="106" spans="1:10">
      <c r="A106" s="32">
        <v>42522</v>
      </c>
      <c r="B106">
        <v>0.38</v>
      </c>
      <c r="C106">
        <v>0.81631401012548299</v>
      </c>
      <c r="D106">
        <v>1.2216383593254101</v>
      </c>
      <c r="E106">
        <v>1.62696270852535</v>
      </c>
      <c r="G106">
        <f t="shared" si="9"/>
        <v>0</v>
      </c>
      <c r="H106">
        <f t="shared" si="10"/>
        <v>0</v>
      </c>
      <c r="I106">
        <f t="shared" si="11"/>
        <v>0</v>
      </c>
      <c r="J106">
        <f t="shared" si="12"/>
        <v>0</v>
      </c>
    </row>
    <row r="107" spans="1:10">
      <c r="A107" s="32">
        <v>42552</v>
      </c>
      <c r="B107">
        <v>0.39</v>
      </c>
      <c r="C107">
        <v>0.94744651658671697</v>
      </c>
      <c r="D107">
        <v>1.33933439122658</v>
      </c>
      <c r="E107">
        <v>1.73122226586644</v>
      </c>
      <c r="G107">
        <f t="shared" si="9"/>
        <v>0</v>
      </c>
      <c r="H107">
        <f t="shared" si="10"/>
        <v>0</v>
      </c>
      <c r="I107">
        <f t="shared" si="11"/>
        <v>0</v>
      </c>
      <c r="J107">
        <f t="shared" si="12"/>
        <v>0</v>
      </c>
    </row>
    <row r="108" spans="1:10">
      <c r="A108" s="32">
        <v>42583</v>
      </c>
      <c r="B108">
        <v>0.4</v>
      </c>
      <c r="C108">
        <v>0.89322149384963101</v>
      </c>
      <c r="D108">
        <v>1.30333441393538</v>
      </c>
      <c r="E108">
        <v>1.71344733402113</v>
      </c>
      <c r="G108">
        <f t="shared" si="9"/>
        <v>0</v>
      </c>
      <c r="H108">
        <f t="shared" si="10"/>
        <v>0</v>
      </c>
      <c r="I108">
        <f t="shared" si="11"/>
        <v>0</v>
      </c>
      <c r="J108">
        <f t="shared" si="12"/>
        <v>0</v>
      </c>
    </row>
    <row r="109" spans="1:10">
      <c r="A109" s="32">
        <v>42614</v>
      </c>
      <c r="B109">
        <v>0.4</v>
      </c>
      <c r="C109">
        <v>0.91519122468800496</v>
      </c>
      <c r="D109">
        <v>1.31183496020131</v>
      </c>
      <c r="E109">
        <v>1.7084786957146101</v>
      </c>
      <c r="G109">
        <f t="shared" si="9"/>
        <v>0</v>
      </c>
      <c r="H109">
        <f t="shared" si="10"/>
        <v>0</v>
      </c>
      <c r="I109">
        <f t="shared" si="11"/>
        <v>0</v>
      </c>
      <c r="J109">
        <f t="shared" si="12"/>
        <v>0</v>
      </c>
    </row>
    <row r="110" spans="1:10">
      <c r="A110" s="32">
        <v>42644</v>
      </c>
      <c r="B110">
        <v>0.4</v>
      </c>
      <c r="C110">
        <v>0.77224653033747004</v>
      </c>
      <c r="D110">
        <v>1.1358005534754401</v>
      </c>
      <c r="E110">
        <v>1.49935457661342</v>
      </c>
      <c r="G110">
        <f t="shared" si="9"/>
        <v>0</v>
      </c>
      <c r="H110">
        <f t="shared" si="10"/>
        <v>0</v>
      </c>
      <c r="I110">
        <f t="shared" si="11"/>
        <v>0</v>
      </c>
      <c r="J110">
        <f t="shared" si="12"/>
        <v>0</v>
      </c>
    </row>
    <row r="111" spans="1:10">
      <c r="A111" s="32">
        <v>42675</v>
      </c>
      <c r="B111">
        <v>0.41</v>
      </c>
      <c r="C111">
        <v>0.72941352201440601</v>
      </c>
      <c r="D111">
        <v>1.1260572575277099</v>
      </c>
      <c r="E111">
        <v>1.52270099304101</v>
      </c>
      <c r="G111">
        <f t="shared" si="9"/>
        <v>0</v>
      </c>
      <c r="H111">
        <f t="shared" si="10"/>
        <v>0</v>
      </c>
      <c r="I111">
        <f t="shared" si="11"/>
        <v>0</v>
      </c>
      <c r="J111">
        <f t="shared" si="12"/>
        <v>0</v>
      </c>
    </row>
    <row r="112" spans="1:10">
      <c r="A112" s="32">
        <v>42705</v>
      </c>
      <c r="B112">
        <v>0.54</v>
      </c>
      <c r="C112">
        <v>0.60928036025446497</v>
      </c>
      <c r="D112">
        <v>1.0327269145426301</v>
      </c>
      <c r="E112">
        <v>1.4561734688307899</v>
      </c>
      <c r="G112">
        <f t="shared" si="9"/>
        <v>0</v>
      </c>
      <c r="H112">
        <f t="shared" si="10"/>
        <v>0</v>
      </c>
      <c r="I112">
        <f t="shared" si="11"/>
        <v>0</v>
      </c>
      <c r="J112">
        <f t="shared" si="12"/>
        <v>0</v>
      </c>
    </row>
    <row r="113" spans="1:10">
      <c r="A113" s="32">
        <v>42736</v>
      </c>
      <c r="B113">
        <v>0.65</v>
      </c>
      <c r="C113">
        <v>0.80785953102266705</v>
      </c>
      <c r="D113">
        <v>1.26287411265817</v>
      </c>
      <c r="E113">
        <v>1.71788869429368</v>
      </c>
      <c r="G113">
        <f t="shared" si="9"/>
        <v>0</v>
      </c>
      <c r="H113">
        <f t="shared" si="10"/>
        <v>0</v>
      </c>
      <c r="I113">
        <f t="shared" si="11"/>
        <v>0</v>
      </c>
      <c r="J113">
        <f t="shared" si="12"/>
        <v>0</v>
      </c>
    </row>
    <row r="114" spans="1:10">
      <c r="A114" s="32">
        <v>42767</v>
      </c>
      <c r="B114">
        <v>0.66</v>
      </c>
      <c r="C114">
        <v>0.75727781338517297</v>
      </c>
      <c r="D114">
        <v>1.2377233561396099</v>
      </c>
      <c r="E114">
        <v>1.71816889889405</v>
      </c>
      <c r="G114">
        <f t="shared" si="9"/>
        <v>0</v>
      </c>
      <c r="H114">
        <f t="shared" si="10"/>
        <v>0</v>
      </c>
      <c r="I114">
        <f t="shared" si="11"/>
        <v>0</v>
      </c>
      <c r="J114">
        <f t="shared" si="12"/>
        <v>0</v>
      </c>
    </row>
    <row r="115" spans="1:10">
      <c r="A115" s="32">
        <v>42795</v>
      </c>
      <c r="B115">
        <v>0.79</v>
      </c>
      <c r="C115">
        <v>0.70942373333814401</v>
      </c>
      <c r="D115">
        <v>1.1924018623741499</v>
      </c>
      <c r="E115">
        <v>1.6753799914101499</v>
      </c>
      <c r="G115">
        <f t="shared" si="9"/>
        <v>0</v>
      </c>
      <c r="H115">
        <f t="shared" si="10"/>
        <v>0</v>
      </c>
      <c r="I115">
        <f t="shared" si="11"/>
        <v>0</v>
      </c>
      <c r="J115">
        <f t="shared" si="12"/>
        <v>0</v>
      </c>
    </row>
    <row r="116" spans="1:10">
      <c r="A116" s="32">
        <v>42826</v>
      </c>
      <c r="B116">
        <v>0.9</v>
      </c>
      <c r="C116">
        <v>0.93632148636551404</v>
      </c>
      <c r="D116">
        <v>0.90586510038522206</v>
      </c>
      <c r="E116">
        <v>0.87540871440493495</v>
      </c>
      <c r="G116">
        <f t="shared" si="9"/>
        <v>0</v>
      </c>
      <c r="H116">
        <f t="shared" si="10"/>
        <v>0</v>
      </c>
      <c r="I116">
        <f t="shared" si="11"/>
        <v>0</v>
      </c>
      <c r="J116">
        <f t="shared" si="12"/>
        <v>0</v>
      </c>
    </row>
    <row r="117" spans="1:10">
      <c r="A117" s="32">
        <v>42856</v>
      </c>
      <c r="B117">
        <v>0.91</v>
      </c>
      <c r="C117">
        <v>1.0412233130486801</v>
      </c>
      <c r="D117">
        <v>1.0441289522852299</v>
      </c>
      <c r="E117">
        <v>1.04703459152178</v>
      </c>
      <c r="G117">
        <f t="shared" si="9"/>
        <v>0</v>
      </c>
      <c r="H117">
        <f t="shared" si="10"/>
        <v>0</v>
      </c>
      <c r="I117">
        <f t="shared" si="11"/>
        <v>0</v>
      </c>
      <c r="J117">
        <f t="shared" si="12"/>
        <v>0</v>
      </c>
    </row>
    <row r="118" spans="1:10">
      <c r="A118" s="32">
        <v>42887</v>
      </c>
      <c r="B118">
        <v>1.04</v>
      </c>
      <c r="C118">
        <v>1.06384445547492</v>
      </c>
      <c r="D118">
        <v>1.07619414403833</v>
      </c>
      <c r="E118">
        <v>1.08854383260174</v>
      </c>
      <c r="G118">
        <f t="shared" si="9"/>
        <v>0</v>
      </c>
      <c r="H118">
        <f t="shared" si="10"/>
        <v>0</v>
      </c>
      <c r="I118">
        <f t="shared" si="11"/>
        <v>0</v>
      </c>
      <c r="J118">
        <f t="shared" si="12"/>
        <v>0</v>
      </c>
    </row>
    <row r="119" spans="1:10">
      <c r="A119" s="32">
        <v>42917</v>
      </c>
      <c r="B119">
        <v>1.1499999999999999</v>
      </c>
      <c r="C119">
        <v>1.24100613725239</v>
      </c>
      <c r="D119">
        <v>1.16289821236056</v>
      </c>
      <c r="E119">
        <v>1.0847902874687301</v>
      </c>
      <c r="G119">
        <f t="shared" si="9"/>
        <v>0</v>
      </c>
      <c r="H119">
        <f t="shared" si="10"/>
        <v>0</v>
      </c>
      <c r="I119">
        <f t="shared" si="11"/>
        <v>0</v>
      </c>
      <c r="J119">
        <f t="shared" si="12"/>
        <v>0</v>
      </c>
    </row>
    <row r="120" spans="1:10">
      <c r="A120" s="32">
        <v>42948</v>
      </c>
      <c r="B120">
        <v>1.1599999999999999</v>
      </c>
      <c r="C120">
        <v>1.3725294180865799</v>
      </c>
      <c r="D120">
        <v>1.31849361293784</v>
      </c>
      <c r="E120">
        <v>1.26445780778911</v>
      </c>
      <c r="G120">
        <f t="shared" si="9"/>
        <v>0</v>
      </c>
      <c r="H120">
        <f t="shared" si="10"/>
        <v>0</v>
      </c>
      <c r="I120">
        <f t="shared" si="11"/>
        <v>0</v>
      </c>
      <c r="J120">
        <f t="shared" si="12"/>
        <v>0</v>
      </c>
    </row>
    <row r="121" spans="1:10">
      <c r="A121" s="32">
        <v>42979</v>
      </c>
      <c r="B121">
        <v>1.1499999999999999</v>
      </c>
      <c r="C121">
        <v>1.3998794819186</v>
      </c>
      <c r="D121">
        <v>1.4840564393867599</v>
      </c>
      <c r="E121">
        <v>1.56823339685492</v>
      </c>
      <c r="G121">
        <f t="shared" si="9"/>
        <v>0</v>
      </c>
      <c r="H121">
        <f t="shared" si="10"/>
        <v>0</v>
      </c>
      <c r="I121">
        <f t="shared" si="11"/>
        <v>0</v>
      </c>
      <c r="J121">
        <f t="shared" si="12"/>
        <v>0</v>
      </c>
    </row>
    <row r="122" spans="1:10">
      <c r="A122" s="32">
        <v>43009</v>
      </c>
      <c r="B122">
        <v>1.1499999999999999</v>
      </c>
      <c r="C122">
        <v>1.4577085359389399</v>
      </c>
      <c r="D122">
        <v>1.35595131436053</v>
      </c>
      <c r="E122">
        <v>1.25419409278212</v>
      </c>
      <c r="G122">
        <f t="shared" si="9"/>
        <v>0</v>
      </c>
      <c r="H122">
        <f t="shared" si="10"/>
        <v>0</v>
      </c>
      <c r="I122">
        <f t="shared" si="11"/>
        <v>0</v>
      </c>
      <c r="J122">
        <f t="shared" si="12"/>
        <v>0</v>
      </c>
    </row>
    <row r="123" spans="1:10">
      <c r="A123" s="32">
        <v>43040</v>
      </c>
      <c r="B123">
        <v>1.1599999999999999</v>
      </c>
      <c r="C123">
        <v>1.4920700314167801</v>
      </c>
      <c r="D123">
        <v>1.38527291616903</v>
      </c>
      <c r="E123">
        <v>1.27847580092127</v>
      </c>
    </row>
    <row r="124" spans="1:10">
      <c r="A124" s="32">
        <v>43070</v>
      </c>
      <c r="C124">
        <v>1.4923593062762699</v>
      </c>
      <c r="D124">
        <v>1.39245183824688</v>
      </c>
      <c r="E124">
        <v>1.2925443702174999</v>
      </c>
    </row>
    <row r="125" spans="1:10">
      <c r="A125" s="32">
        <v>43101</v>
      </c>
      <c r="C125">
        <v>1.6844614691406199</v>
      </c>
      <c r="D125">
        <v>1.6050218010022601</v>
      </c>
      <c r="E125">
        <v>1.5255821328639001</v>
      </c>
      <c r="G125">
        <f>SUM(G3:G122)</f>
        <v>85</v>
      </c>
      <c r="H125">
        <f t="shared" ref="H125:J125" si="13">SUM(H3:H122)</f>
        <v>26</v>
      </c>
      <c r="I125">
        <f t="shared" si="13"/>
        <v>51</v>
      </c>
      <c r="J125">
        <f t="shared" si="13"/>
        <v>71</v>
      </c>
    </row>
    <row r="126" spans="1:10">
      <c r="A126" s="32">
        <v>43132</v>
      </c>
      <c r="C126">
        <v>1.82059270203688</v>
      </c>
      <c r="D126">
        <v>1.7570740928766599</v>
      </c>
      <c r="E126">
        <v>1.6935554837164399</v>
      </c>
    </row>
    <row r="127" spans="1:10">
      <c r="A127" s="32">
        <v>43160</v>
      </c>
      <c r="C127">
        <v>1.8570742329082901</v>
      </c>
      <c r="D127">
        <v>1.79483238943918</v>
      </c>
      <c r="E127">
        <v>1.7325905459700499</v>
      </c>
    </row>
    <row r="128" spans="1:10">
      <c r="A128" s="32">
        <v>43191</v>
      </c>
      <c r="C128">
        <v>1.9918498736447301</v>
      </c>
      <c r="D128">
        <v>1.95602689479688</v>
      </c>
      <c r="E128">
        <v>1.9202039159490201</v>
      </c>
    </row>
    <row r="129" spans="1:5">
      <c r="A129" s="32">
        <v>43221</v>
      </c>
      <c r="C129">
        <v>2.2145394740609499</v>
      </c>
      <c r="D129">
        <v>2.2114525970336101</v>
      </c>
      <c r="E129">
        <v>2.2083657200062801</v>
      </c>
    </row>
    <row r="130" spans="1:5">
      <c r="A130" s="32">
        <v>43252</v>
      </c>
      <c r="C130">
        <v>2.2225728333039898</v>
      </c>
      <c r="D130">
        <v>2.2391840168376298</v>
      </c>
      <c r="E130">
        <v>2.25579520037126</v>
      </c>
    </row>
    <row r="131" spans="1:5">
      <c r="A131" s="32">
        <v>43282</v>
      </c>
      <c r="C131">
        <v>2.3741397192572</v>
      </c>
      <c r="D131">
        <v>2.3572306460542198</v>
      </c>
      <c r="E131">
        <v>2.3403215728512401</v>
      </c>
    </row>
    <row r="132" spans="1:5">
      <c r="A132" s="32">
        <v>43313</v>
      </c>
      <c r="C132">
        <v>2.4945282296400002</v>
      </c>
      <c r="D132">
        <v>2.4971203132083599</v>
      </c>
      <c r="E132">
        <v>2.4997123967767201</v>
      </c>
    </row>
    <row r="133" spans="1:5">
      <c r="A133" s="32">
        <v>43344</v>
      </c>
      <c r="C133">
        <v>2.5165199885160301</v>
      </c>
      <c r="D133">
        <v>2.5350350922310199</v>
      </c>
      <c r="E133">
        <v>2.5535501959460101</v>
      </c>
    </row>
    <row r="134" spans="1:5">
      <c r="A134" s="32">
        <v>43374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9"/>
  <sheetViews>
    <sheetView zoomScale="150" zoomScaleNormal="150" workbookViewId="0">
      <selection activeCell="L5" sqref="L5"/>
    </sheetView>
  </sheetViews>
  <sheetFormatPr baseColWidth="10" defaultColWidth="11.5" defaultRowHeight="15"/>
  <sheetData>
    <row r="2" spans="1:12">
      <c r="A2" t="s">
        <v>81</v>
      </c>
      <c r="G2" s="45">
        <v>0.02</v>
      </c>
    </row>
    <row r="3" spans="1:12">
      <c r="B3" s="40">
        <v>2.0150911223414498</v>
      </c>
      <c r="C3" s="40">
        <v>5.0976134330977603</v>
      </c>
      <c r="D3" s="40">
        <v>-0.48399987379800402</v>
      </c>
      <c r="E3" s="40">
        <v>3.6904148835634998</v>
      </c>
      <c r="G3" s="40"/>
      <c r="H3" s="40">
        <v>4.0444607506065804</v>
      </c>
      <c r="I3" s="40">
        <v>3.5179732377031998</v>
      </c>
      <c r="J3" s="40">
        <v>-0.65569220792517802</v>
      </c>
      <c r="K3" s="40">
        <v>1.36783059676936</v>
      </c>
    </row>
    <row r="4" spans="1:12">
      <c r="B4" s="40">
        <v>5.3531110796534396</v>
      </c>
      <c r="C4" s="40">
        <v>-1.7514742312740601</v>
      </c>
      <c r="D4" s="40">
        <v>-7.8116966559229603E-2</v>
      </c>
      <c r="E4" s="40">
        <v>4.1182035585532004</v>
      </c>
      <c r="G4" s="40"/>
      <c r="H4" s="40">
        <v>7.3738070244445799</v>
      </c>
      <c r="I4" s="40">
        <v>-1.8335558857749401</v>
      </c>
      <c r="J4" s="40">
        <v>-1.5084419887167899</v>
      </c>
      <c r="K4" s="40">
        <v>5.67650839698182</v>
      </c>
    </row>
    <row r="5" spans="1:12">
      <c r="B5" s="40">
        <v>7.3682022019948903</v>
      </c>
      <c r="C5" s="40">
        <v>3.3461392018236999</v>
      </c>
      <c r="D5" s="40">
        <v>-0.56211684035723297</v>
      </c>
      <c r="E5" s="40">
        <v>7.80861844211669</v>
      </c>
      <c r="F5" s="1">
        <f>SUM(B5:E5)</f>
        <v>17.960843005578049</v>
      </c>
      <c r="G5" s="40"/>
      <c r="H5" s="40">
        <v>11.4182677750512</v>
      </c>
      <c r="I5" s="40">
        <v>1.6844173519282599</v>
      </c>
      <c r="J5" s="40">
        <v>-2.16413419664197</v>
      </c>
      <c r="K5" s="40">
        <v>7.0443389937511798</v>
      </c>
      <c r="L5" s="1">
        <f>SUM(H5:K5)</f>
        <v>17.982889924088671</v>
      </c>
    </row>
    <row r="6" spans="1:12">
      <c r="A6" s="45">
        <v>0.03</v>
      </c>
      <c r="B6" s="40"/>
      <c r="C6" s="40"/>
      <c r="D6" s="40"/>
      <c r="E6" s="40"/>
      <c r="G6" s="40">
        <v>0.04</v>
      </c>
      <c r="H6" s="40"/>
      <c r="I6" s="40"/>
      <c r="J6" s="40"/>
      <c r="K6" s="40"/>
    </row>
    <row r="7" spans="1:12">
      <c r="B7" s="40">
        <v>3.96556653202664</v>
      </c>
      <c r="C7" s="40">
        <v>3.5409065655699101</v>
      </c>
      <c r="D7" s="40">
        <v>-0.70664221678510797</v>
      </c>
      <c r="E7" s="40">
        <v>0.95683587857295305</v>
      </c>
      <c r="G7" s="40"/>
      <c r="H7" s="40">
        <v>3.8866723134466898</v>
      </c>
      <c r="I7" s="40">
        <v>3.5638398934366302</v>
      </c>
      <c r="J7" s="40">
        <v>-0.75759222564503903</v>
      </c>
      <c r="K7" s="40">
        <v>0.54584116037654495</v>
      </c>
    </row>
    <row r="8" spans="1:12">
      <c r="B8" s="40">
        <v>8.0572284595785106</v>
      </c>
      <c r="C8" s="40">
        <v>-1.8210359036211301</v>
      </c>
      <c r="D8" s="40">
        <v>-1.6343447934455</v>
      </c>
      <c r="E8" s="40">
        <v>6.2986749197866096</v>
      </c>
      <c r="G8" s="40"/>
      <c r="H8" s="40">
        <v>8.7406498947124494</v>
      </c>
      <c r="I8" s="40">
        <v>-1.8085159214672999</v>
      </c>
      <c r="J8" s="40">
        <v>-1.7602475981742001</v>
      </c>
      <c r="K8" s="40">
        <v>6.9208414425914002</v>
      </c>
    </row>
    <row r="9" spans="1:12">
      <c r="B9" s="40">
        <v>12.022794991605201</v>
      </c>
      <c r="C9" s="40">
        <v>1.71987066194879</v>
      </c>
      <c r="D9" s="40">
        <v>-2.3409870102306098</v>
      </c>
      <c r="E9" s="40">
        <v>7.2555107983595599</v>
      </c>
      <c r="F9" s="1">
        <f>SUM(B9:E9)</f>
        <v>18.657189441682942</v>
      </c>
      <c r="G9" s="40"/>
      <c r="H9" s="40">
        <v>12.6273222081591</v>
      </c>
      <c r="I9" s="40">
        <v>1.7553239719693301</v>
      </c>
      <c r="J9" s="40">
        <v>-2.5178398238192399</v>
      </c>
      <c r="K9" s="40">
        <v>7.4666826029679401</v>
      </c>
      <c r="L9" s="1">
        <f>SUM(H9:K9)</f>
        <v>19.331488959277131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49"/>
  <sheetViews>
    <sheetView topLeftCell="AD17" zoomScale="50" zoomScaleNormal="50" workbookViewId="0">
      <selection activeCell="AY27" sqref="AY27"/>
    </sheetView>
  </sheetViews>
  <sheetFormatPr baseColWidth="10" defaultColWidth="11.5" defaultRowHeight="15"/>
  <sheetData>
    <row r="1" spans="1:58" ht="16">
      <c r="A1" s="33" t="s">
        <v>61</v>
      </c>
      <c r="L1" s="33" t="s">
        <v>62</v>
      </c>
      <c r="W1" s="33" t="s">
        <v>63</v>
      </c>
      <c r="AW1" t="s">
        <v>79</v>
      </c>
    </row>
    <row r="2" spans="1:58">
      <c r="B2" s="52" t="s">
        <v>64</v>
      </c>
      <c r="C2" s="53"/>
      <c r="D2" s="53"/>
      <c r="E2" s="53"/>
      <c r="F2" s="53"/>
      <c r="G2" s="34" t="s">
        <v>47</v>
      </c>
      <c r="H2" s="54" t="s">
        <v>65</v>
      </c>
      <c r="I2" s="49"/>
      <c r="M2" s="52" t="s">
        <v>64</v>
      </c>
      <c r="N2" s="53"/>
      <c r="O2" s="53"/>
      <c r="P2" s="53"/>
      <c r="Q2" s="53"/>
      <c r="R2" s="34" t="s">
        <v>47</v>
      </c>
      <c r="S2" s="54" t="s">
        <v>65</v>
      </c>
      <c r="T2" s="49"/>
      <c r="X2" s="52" t="s">
        <v>64</v>
      </c>
      <c r="Y2" s="53"/>
      <c r="Z2" s="53"/>
      <c r="AA2" s="53"/>
      <c r="AB2" s="53"/>
      <c r="AC2" s="34" t="s">
        <v>47</v>
      </c>
      <c r="AD2" s="54" t="s">
        <v>65</v>
      </c>
      <c r="AE2" s="49"/>
      <c r="AX2" t="s">
        <v>42</v>
      </c>
      <c r="AY2" t="s">
        <v>43</v>
      </c>
      <c r="AZ2" t="s">
        <v>84</v>
      </c>
      <c r="BA2" t="s">
        <v>85</v>
      </c>
      <c r="BB2" t="s">
        <v>86</v>
      </c>
      <c r="BC2" t="s">
        <v>87</v>
      </c>
      <c r="BD2" t="s">
        <v>88</v>
      </c>
      <c r="BE2" t="s">
        <v>89</v>
      </c>
      <c r="BF2" t="s">
        <v>90</v>
      </c>
    </row>
    <row r="3" spans="1:58">
      <c r="A3" s="34"/>
      <c r="B3" s="34" t="s">
        <v>42</v>
      </c>
      <c r="C3" s="34" t="s">
        <v>43</v>
      </c>
      <c r="D3" s="34" t="s">
        <v>44</v>
      </c>
      <c r="E3" s="34" t="s">
        <v>45</v>
      </c>
      <c r="F3" s="34" t="s">
        <v>46</v>
      </c>
      <c r="G3" s="34"/>
      <c r="H3" s="34" t="s">
        <v>48</v>
      </c>
      <c r="I3" s="34" t="s">
        <v>49</v>
      </c>
      <c r="L3" s="34"/>
      <c r="M3" s="34" t="s">
        <v>42</v>
      </c>
      <c r="N3" s="34" t="s">
        <v>43</v>
      </c>
      <c r="O3" s="34" t="s">
        <v>44</v>
      </c>
      <c r="P3" s="34" t="s">
        <v>45</v>
      </c>
      <c r="Q3" s="34" t="s">
        <v>46</v>
      </c>
      <c r="R3" s="34"/>
      <c r="S3" s="34" t="s">
        <v>48</v>
      </c>
      <c r="T3" s="34" t="s">
        <v>49</v>
      </c>
      <c r="W3" s="34"/>
      <c r="X3" s="34" t="s">
        <v>42</v>
      </c>
      <c r="Y3" s="34" t="s">
        <v>43</v>
      </c>
      <c r="Z3" s="34" t="s">
        <v>44</v>
      </c>
      <c r="AA3" s="34" t="s">
        <v>45</v>
      </c>
      <c r="AB3" s="34" t="s">
        <v>46</v>
      </c>
      <c r="AC3" s="34"/>
      <c r="AD3" s="34" t="s">
        <v>48</v>
      </c>
      <c r="AE3" s="34" t="s">
        <v>49</v>
      </c>
      <c r="AH3" t="s">
        <v>71</v>
      </c>
      <c r="AI3">
        <v>1</v>
      </c>
      <c r="AJ3">
        <f>1+AI3</f>
        <v>2</v>
      </c>
      <c r="AK3">
        <f t="shared" ref="AK3:AR3" si="0">1+AJ3</f>
        <v>3</v>
      </c>
      <c r="AL3">
        <f t="shared" si="0"/>
        <v>4</v>
      </c>
      <c r="AM3">
        <f t="shared" si="0"/>
        <v>5</v>
      </c>
      <c r="AN3">
        <f t="shared" si="0"/>
        <v>6</v>
      </c>
      <c r="AO3">
        <f t="shared" si="0"/>
        <v>7</v>
      </c>
      <c r="AP3">
        <f t="shared" si="0"/>
        <v>8</v>
      </c>
      <c r="AQ3">
        <f>1+AP3</f>
        <v>9</v>
      </c>
      <c r="AR3">
        <f t="shared" si="0"/>
        <v>10</v>
      </c>
      <c r="AS3" t="s">
        <v>72</v>
      </c>
      <c r="AT3" s="41"/>
      <c r="AW3" t="s">
        <v>80</v>
      </c>
      <c r="AX3" t="s">
        <v>91</v>
      </c>
    </row>
    <row r="4" spans="1:58" ht="16">
      <c r="A4" s="37" t="s">
        <v>66</v>
      </c>
      <c r="B4" s="52" t="s">
        <v>50</v>
      </c>
      <c r="C4" s="49"/>
      <c r="D4" s="49"/>
      <c r="E4" s="49"/>
      <c r="F4" s="49"/>
      <c r="G4" s="49"/>
      <c r="H4" s="49"/>
      <c r="I4" s="49"/>
      <c r="J4" s="41"/>
      <c r="L4" s="37" t="s">
        <v>66</v>
      </c>
      <c r="M4" s="52" t="s">
        <v>50</v>
      </c>
      <c r="N4" s="49"/>
      <c r="O4" s="49"/>
      <c r="P4" s="49"/>
      <c r="Q4" s="49"/>
      <c r="R4" s="49"/>
      <c r="S4" s="49"/>
      <c r="T4" s="49"/>
      <c r="U4" s="41"/>
      <c r="W4" s="37" t="s">
        <v>66</v>
      </c>
      <c r="X4" s="52" t="s">
        <v>50</v>
      </c>
      <c r="Y4" s="49"/>
      <c r="Z4" s="49"/>
      <c r="AA4" s="49"/>
      <c r="AB4" s="49"/>
      <c r="AC4" s="49"/>
      <c r="AD4" s="49"/>
      <c r="AE4" s="49"/>
      <c r="AF4" s="41"/>
      <c r="AI4" s="49" t="s">
        <v>73</v>
      </c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1"/>
      <c r="AW4" t="s">
        <v>81</v>
      </c>
      <c r="AX4" s="1">
        <f>B23</f>
        <v>1.23656305227805</v>
      </c>
      <c r="AY4" s="1">
        <f t="shared" ref="AY4:BC4" si="1">C23</f>
        <v>5.4619160697888001</v>
      </c>
      <c r="AZ4" s="1">
        <f t="shared" si="1"/>
        <v>2.23791666666667E-2</v>
      </c>
      <c r="BA4" s="1">
        <f t="shared" si="1"/>
        <v>5.0660476562295893E-2</v>
      </c>
      <c r="BB4" s="1">
        <f t="shared" si="1"/>
        <v>0.37652333132353005</v>
      </c>
      <c r="BC4" s="1">
        <f t="shared" si="1"/>
        <v>6.5149083406883532</v>
      </c>
    </row>
    <row r="5" spans="1:58">
      <c r="A5" s="42" t="s">
        <v>52</v>
      </c>
      <c r="B5" s="42">
        <v>1.23656305227805</v>
      </c>
      <c r="C5" s="42">
        <v>5.4619160697888001</v>
      </c>
      <c r="D5" s="42">
        <v>2.23791666666667E-2</v>
      </c>
      <c r="E5" s="42">
        <v>5.06604765622959E-2</v>
      </c>
      <c r="F5" s="42">
        <v>0.37652333132353</v>
      </c>
      <c r="G5" s="42">
        <v>7.1480420966193403</v>
      </c>
      <c r="H5" s="44"/>
      <c r="I5" s="44"/>
      <c r="J5" s="41"/>
      <c r="L5" s="42" t="s">
        <v>52</v>
      </c>
      <c r="M5" s="42">
        <v>1.23656305227805</v>
      </c>
      <c r="N5" s="42">
        <v>5.4619160697888001</v>
      </c>
      <c r="O5" s="42">
        <v>2.23791666666667E-2</v>
      </c>
      <c r="P5" s="42">
        <v>5.06604765622959E-2</v>
      </c>
      <c r="Q5" s="42">
        <v>0.37652333132353</v>
      </c>
      <c r="R5" s="42">
        <v>7.1480420966193403</v>
      </c>
      <c r="S5" s="44"/>
      <c r="T5" s="44"/>
      <c r="U5" s="41"/>
      <c r="W5" s="42" t="s">
        <v>52</v>
      </c>
      <c r="X5" s="42">
        <v>1.23656305227805</v>
      </c>
      <c r="Y5" s="42">
        <v>5.4619160697888001</v>
      </c>
      <c r="Z5" s="42">
        <v>2.23791666666667E-2</v>
      </c>
      <c r="AA5" s="42">
        <v>5.06604765622959E-2</v>
      </c>
      <c r="AB5" s="42">
        <v>0.37652333132353</v>
      </c>
      <c r="AC5" s="42">
        <v>7.1480420966193403</v>
      </c>
      <c r="AD5" s="44"/>
      <c r="AE5" s="44"/>
      <c r="AF5" s="41"/>
      <c r="AH5" t="s">
        <v>74</v>
      </c>
      <c r="AI5" s="39">
        <v>0.573994</v>
      </c>
      <c r="AJ5" s="39">
        <v>0.46274700000000002</v>
      </c>
      <c r="AK5" s="39">
        <v>0.52754599999999996</v>
      </c>
      <c r="AL5" s="39">
        <v>0.46219300000000002</v>
      </c>
      <c r="AM5" s="39">
        <v>0.52397499999999997</v>
      </c>
      <c r="AN5" s="39">
        <v>0.48640800000000001</v>
      </c>
      <c r="AO5" s="39">
        <v>0.460393</v>
      </c>
      <c r="AP5" s="39">
        <v>0.46693099999999998</v>
      </c>
      <c r="AQ5" s="39">
        <v>0.46567599999999998</v>
      </c>
      <c r="AR5" s="39">
        <v>0.50802400000000003</v>
      </c>
      <c r="AS5" s="39">
        <f>AVERAGE(AI5:AR5)</f>
        <v>0.49378869999999997</v>
      </c>
      <c r="AT5" s="41"/>
      <c r="AW5" t="s">
        <v>82</v>
      </c>
    </row>
    <row r="6" spans="1:58">
      <c r="A6" s="42" t="s">
        <v>53</v>
      </c>
      <c r="B6" s="44">
        <v>1.1361081176313099</v>
      </c>
      <c r="C6" s="44">
        <v>5.4436513667685</v>
      </c>
      <c r="D6" s="44">
        <v>8.2237188747066203E-2</v>
      </c>
      <c r="E6" s="44">
        <v>5.0377872975909503E-2</v>
      </c>
      <c r="F6" s="44">
        <v>0.37602365989042602</v>
      </c>
      <c r="G6" s="44">
        <v>7.0883982060132098</v>
      </c>
      <c r="H6" s="44">
        <f>100*(1-G6/G5)</f>
        <v>0.83440877655629464</v>
      </c>
      <c r="I6" s="44">
        <f>SQRT(G5-G6)</f>
        <v>0.24422098723518934</v>
      </c>
      <c r="J6" s="41"/>
      <c r="L6" s="42" t="s">
        <v>53</v>
      </c>
      <c r="M6" s="44">
        <v>1.1361081176313099</v>
      </c>
      <c r="N6" s="44">
        <v>5.4436513667685</v>
      </c>
      <c r="O6" s="44">
        <v>7.52833184859618E-2</v>
      </c>
      <c r="P6" s="44">
        <v>5.0378021973613803E-2</v>
      </c>
      <c r="Q6" s="44">
        <v>0.376023469675418</v>
      </c>
      <c r="R6" s="44">
        <v>7.0814442945348004</v>
      </c>
      <c r="S6" s="44">
        <f>100*(1-R6/R5)</f>
        <v>0.9316929193245449</v>
      </c>
      <c r="T6" s="44">
        <f>SQRT(R5-R6)</f>
        <v>0.25806549960143821</v>
      </c>
      <c r="U6" s="41"/>
      <c r="W6" s="42" t="s">
        <v>53</v>
      </c>
      <c r="X6" s="44">
        <v>1.03476804483817</v>
      </c>
      <c r="Y6" s="44">
        <v>5.1349368786363598</v>
      </c>
      <c r="Z6" s="44">
        <v>4.7610339370508799E-2</v>
      </c>
      <c r="AA6" s="44">
        <v>4.46630921244082E-2</v>
      </c>
      <c r="AB6" s="44">
        <v>0.30555665589766401</v>
      </c>
      <c r="AC6" s="44">
        <v>6.56753501086712</v>
      </c>
      <c r="AD6" s="44">
        <f>100*(1-AC6/AC5)</f>
        <v>8.1212040710668241</v>
      </c>
      <c r="AE6" s="44">
        <f>SQRT(AC5-AC6)</f>
        <v>0.76191015595818146</v>
      </c>
      <c r="AF6" s="41"/>
      <c r="AH6" t="s">
        <v>75</v>
      </c>
      <c r="AI6" s="39">
        <v>0.55924499999999999</v>
      </c>
      <c r="AJ6" s="39">
        <v>0.498222</v>
      </c>
      <c r="AK6" s="39">
        <v>0.49179699999999998</v>
      </c>
      <c r="AL6" s="39">
        <v>0.48979299999999998</v>
      </c>
      <c r="AM6" s="39">
        <v>0.48487400000000003</v>
      </c>
      <c r="AN6" s="39">
        <v>0.51977899999999999</v>
      </c>
      <c r="AO6" s="39">
        <v>0.49521399999999999</v>
      </c>
      <c r="AP6" s="39">
        <v>0.491259</v>
      </c>
      <c r="AQ6" s="39">
        <v>0.51959</v>
      </c>
      <c r="AR6" s="39">
        <v>0.48325000000000001</v>
      </c>
      <c r="AS6" s="39">
        <f>AVERAGE(AI6:AR6)</f>
        <v>0.50330229999999998</v>
      </c>
      <c r="AT6" s="41"/>
      <c r="AW6" t="s">
        <v>74</v>
      </c>
      <c r="AX6" s="1">
        <f>WelfareGains!AF37</f>
        <v>1.0348634330824877</v>
      </c>
      <c r="AY6" s="1">
        <f>WelfareGains!AG37</f>
        <v>5.3162745439752426</v>
      </c>
      <c r="AZ6" s="1">
        <f>WelfareGains!AH37</f>
        <v>5.7404823339063472E-2</v>
      </c>
      <c r="BA6" s="1">
        <f>WelfareGains!AI37</f>
        <v>0.27988439619345085</v>
      </c>
      <c r="BB6" s="1">
        <f>WelfareGains!AJ37</f>
        <v>0.41091096635541852</v>
      </c>
      <c r="BC6" s="1">
        <f>WelfareGains!AK37</f>
        <v>6.3972166354810165</v>
      </c>
      <c r="BD6" s="1">
        <f>WelfareGains!AL37</f>
        <v>1.7084142559397684</v>
      </c>
      <c r="BE6" s="1">
        <f>WelfareGains!AM37</f>
        <v>0.33293925665401386</v>
      </c>
      <c r="BF6" s="39">
        <f>AS5</f>
        <v>0.49378869999999997</v>
      </c>
    </row>
    <row r="7" spans="1:58">
      <c r="A7" s="42"/>
      <c r="B7" s="52" t="s">
        <v>55</v>
      </c>
      <c r="C7" s="49"/>
      <c r="D7" s="49"/>
      <c r="E7" s="49"/>
      <c r="F7" s="49"/>
      <c r="G7" s="49"/>
      <c r="H7" s="49"/>
      <c r="I7" s="49"/>
      <c r="J7" s="41"/>
      <c r="L7" s="42"/>
      <c r="M7" s="52" t="s">
        <v>55</v>
      </c>
      <c r="N7" s="49"/>
      <c r="O7" s="49"/>
      <c r="P7" s="49"/>
      <c r="Q7" s="49"/>
      <c r="R7" s="49"/>
      <c r="S7" s="49"/>
      <c r="T7" s="49"/>
      <c r="U7" s="41"/>
      <c r="W7" s="42"/>
      <c r="X7" s="52" t="s">
        <v>55</v>
      </c>
      <c r="Y7" s="49"/>
      <c r="Z7" s="49"/>
      <c r="AA7" s="49"/>
      <c r="AB7" s="49"/>
      <c r="AC7" s="49"/>
      <c r="AD7" s="49"/>
      <c r="AE7" s="49"/>
      <c r="AF7" s="41"/>
      <c r="AH7" t="s">
        <v>76</v>
      </c>
      <c r="AI7" s="39">
        <v>6.679513</v>
      </c>
      <c r="AJ7" s="39">
        <v>6.4517259999999998</v>
      </c>
      <c r="AK7" s="39">
        <v>6.4981859999999996</v>
      </c>
      <c r="AL7" s="39">
        <v>6.8765650000000003</v>
      </c>
      <c r="AM7" s="39">
        <v>6.5816460000000001</v>
      </c>
      <c r="AN7" s="39">
        <v>6.5669620000000002</v>
      </c>
      <c r="AO7" s="39">
        <v>6.52</v>
      </c>
      <c r="AP7" s="39">
        <v>6.5743790000000004</v>
      </c>
      <c r="AQ7" s="39">
        <v>6.5311709999999996</v>
      </c>
      <c r="AR7" s="39">
        <v>6.5240989999999996</v>
      </c>
      <c r="AS7" s="39">
        <f>AVERAGE(AI7:AR7)</f>
        <v>6.5804247</v>
      </c>
      <c r="AT7" s="41"/>
      <c r="AW7" t="s">
        <v>75</v>
      </c>
      <c r="AX7" s="1">
        <f>X24</f>
        <v>1.0211111830079782</v>
      </c>
      <c r="AY7" s="1">
        <f t="shared" ref="AY7:BC7" si="2">Y24</f>
        <v>5.0990942498357184</v>
      </c>
      <c r="AZ7" s="1">
        <f t="shared" si="2"/>
        <v>5.2234811266219074E-2</v>
      </c>
      <c r="BA7" s="1">
        <f t="shared" si="2"/>
        <v>4.6326457429233824E-2</v>
      </c>
      <c r="BB7" s="1">
        <f t="shared" si="2"/>
        <v>0.32084297955070684</v>
      </c>
      <c r="BC7" s="1">
        <f t="shared" si="2"/>
        <v>5.9298278266942477</v>
      </c>
      <c r="BD7" s="1">
        <f t="shared" ref="BD7" si="3">AD24</f>
        <v>8.9399225161541214</v>
      </c>
      <c r="BE7" s="1">
        <f t="shared" ref="BE7" si="4">AE24</f>
        <v>0.80226795201963608</v>
      </c>
      <c r="BF7" s="39">
        <f t="shared" ref="BF7:BF9" si="5">AS6</f>
        <v>0.50330229999999998</v>
      </c>
    </row>
    <row r="8" spans="1:58">
      <c r="A8" s="42" t="s">
        <v>52</v>
      </c>
      <c r="B8" s="42">
        <v>1.23656305227805</v>
      </c>
      <c r="C8" s="42">
        <v>5.4619160697888001</v>
      </c>
      <c r="D8" s="42">
        <v>2.23791666666667E-2</v>
      </c>
      <c r="E8" s="42">
        <v>5.06604765622959E-2</v>
      </c>
      <c r="F8" s="42">
        <v>0.37652333132353</v>
      </c>
      <c r="G8" s="42">
        <v>6.5297605704803097</v>
      </c>
      <c r="H8" s="44"/>
      <c r="I8" s="44"/>
      <c r="J8" s="41"/>
      <c r="L8" s="42" t="s">
        <v>52</v>
      </c>
      <c r="M8" s="42">
        <v>1.23656305227805</v>
      </c>
      <c r="N8" s="42">
        <v>5.4619160697888001</v>
      </c>
      <c r="O8" s="42">
        <v>2.23791666666667E-2</v>
      </c>
      <c r="P8" s="42">
        <v>5.06604765622959E-2</v>
      </c>
      <c r="Q8" s="42">
        <v>0.37652333132353</v>
      </c>
      <c r="R8" s="42">
        <v>6.5297605704803097</v>
      </c>
      <c r="S8" s="44"/>
      <c r="T8" s="44"/>
      <c r="U8" s="41"/>
      <c r="W8" s="42" t="s">
        <v>52</v>
      </c>
      <c r="X8" s="42">
        <v>1.23656305227805</v>
      </c>
      <c r="Y8" s="42">
        <v>5.4619160697888001</v>
      </c>
      <c r="Z8" s="42">
        <v>2.23791666666667E-2</v>
      </c>
      <c r="AA8" s="42">
        <v>5.06604765622959E-2</v>
      </c>
      <c r="AB8" s="42">
        <v>0.37652333132353</v>
      </c>
      <c r="AC8" s="42">
        <v>6.5297605704803097</v>
      </c>
      <c r="AD8" s="44"/>
      <c r="AE8" s="44"/>
      <c r="AF8" s="41"/>
      <c r="AH8" t="s">
        <v>77</v>
      </c>
      <c r="AI8" s="39">
        <v>4.4355960000000003</v>
      </c>
      <c r="AJ8" s="39">
        <v>4.3783799999999999</v>
      </c>
      <c r="AK8" s="39">
        <v>4.2878829999999999</v>
      </c>
      <c r="AL8" s="39">
        <v>4.4091209999999998</v>
      </c>
      <c r="AM8" s="39">
        <v>4.3799780000000004</v>
      </c>
      <c r="AN8" s="39">
        <v>4.5284319999999996</v>
      </c>
      <c r="AO8" s="39">
        <v>4.4210839999999996</v>
      </c>
      <c r="AP8" s="39">
        <v>4.4939989999999996</v>
      </c>
      <c r="AQ8" s="39">
        <v>4.298279</v>
      </c>
      <c r="AR8" s="39">
        <v>4.3616200000000003</v>
      </c>
      <c r="AS8" s="39">
        <f>AVERAGE(AI8:AR8)</f>
        <v>4.3994372000000004</v>
      </c>
      <c r="AT8" s="41"/>
      <c r="AW8" t="s">
        <v>76</v>
      </c>
      <c r="AX8" s="1">
        <f>B24</f>
        <v>1.1361081176313099</v>
      </c>
      <c r="AY8" s="1">
        <f t="shared" ref="AY8:BC8" si="6">C24</f>
        <v>5.4436513667685</v>
      </c>
      <c r="AZ8" s="1">
        <f t="shared" si="6"/>
        <v>8.162685941942964E-2</v>
      </c>
      <c r="BA8" s="1">
        <f t="shared" si="6"/>
        <v>5.0377904537901523E-2</v>
      </c>
      <c r="BB8" s="1">
        <f t="shared" si="6"/>
        <v>0.37602355001708127</v>
      </c>
      <c r="BC8" s="1">
        <f t="shared" si="6"/>
        <v>6.4549318796952777</v>
      </c>
      <c r="BD8" s="1">
        <f t="shared" ref="BD8" si="7">H24</f>
        <v>0.92536079412622152</v>
      </c>
      <c r="BE8" s="1">
        <f t="shared" ref="BE8" si="8">I24</f>
        <v>0.25076267890051901</v>
      </c>
      <c r="BF8" s="39">
        <f t="shared" si="5"/>
        <v>6.5804247</v>
      </c>
    </row>
    <row r="9" spans="1:58">
      <c r="A9" s="42" t="s">
        <v>53</v>
      </c>
      <c r="B9" s="44">
        <v>1.1361081176313099</v>
      </c>
      <c r="C9" s="44">
        <v>5.4436513667685</v>
      </c>
      <c r="D9" s="44">
        <v>8.2237188243255502E-2</v>
      </c>
      <c r="E9" s="44">
        <v>5.0377832268687098E-2</v>
      </c>
      <c r="F9" s="44">
        <v>0.37602372979765503</v>
      </c>
      <c r="G9" s="44">
        <v>6.5203441758937499</v>
      </c>
      <c r="H9" s="44">
        <f>100*(1-G9/G8)</f>
        <v>0.14420734856848139</v>
      </c>
      <c r="I9" s="44">
        <f>SQRT(G8-G9)</f>
        <v>9.7038108939528189E-2</v>
      </c>
      <c r="J9" s="41"/>
      <c r="L9" s="42" t="s">
        <v>53</v>
      </c>
      <c r="M9" s="44">
        <v>1.1361081176313099</v>
      </c>
      <c r="N9" s="44">
        <v>5.4436513667685</v>
      </c>
      <c r="O9" s="44">
        <v>7.5283318481925501E-2</v>
      </c>
      <c r="P9" s="44">
        <v>5.0377994162803301E-2</v>
      </c>
      <c r="Q9" s="44">
        <v>0.37602349268305402</v>
      </c>
      <c r="R9" s="44">
        <v>6.5133902309119298</v>
      </c>
      <c r="S9" s="44">
        <f>100*(1-R9/R8)</f>
        <v>0.25070351954996628</v>
      </c>
      <c r="T9" s="44">
        <f>SQRT(R8-R9)</f>
        <v>0.12794662781167723</v>
      </c>
      <c r="U9" s="41"/>
      <c r="W9" s="42" t="s">
        <v>53</v>
      </c>
      <c r="X9" s="44">
        <v>1.1136801429171901</v>
      </c>
      <c r="Y9" s="44">
        <v>5.1510757945643002</v>
      </c>
      <c r="Z9" s="44">
        <v>4.0847922798826902E-2</v>
      </c>
      <c r="AA9" s="44">
        <v>4.4766200990130497E-2</v>
      </c>
      <c r="AB9" s="44">
        <v>0.28113559771324198</v>
      </c>
      <c r="AC9" s="44">
        <v>6.0746655875250903</v>
      </c>
      <c r="AD9" s="44">
        <f>100*(1-AC9/AC8)</f>
        <v>6.9695508440632441</v>
      </c>
      <c r="AE9" s="44">
        <f>SQRT(AC8-AC9)</f>
        <v>0.67460728053825458</v>
      </c>
      <c r="AF9" s="41"/>
      <c r="AI9" s="49" t="s">
        <v>78</v>
      </c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1"/>
      <c r="AW9" t="s">
        <v>83</v>
      </c>
      <c r="AX9" s="1">
        <f>M24</f>
        <v>1.1361081176313099</v>
      </c>
      <c r="AY9" s="1">
        <f t="shared" ref="AY9:BC9" si="9">N24</f>
        <v>5.4436513667685</v>
      </c>
      <c r="AZ9" s="1">
        <f t="shared" si="9"/>
        <v>7.5283318484675191E-2</v>
      </c>
      <c r="BA9" s="1">
        <f t="shared" si="9"/>
        <v>5.0378006280002718E-2</v>
      </c>
      <c r="BB9" s="1">
        <f t="shared" si="9"/>
        <v>0.37602347836579403</v>
      </c>
      <c r="BC9" s="1">
        <f t="shared" si="9"/>
        <v>6.4495168618581147</v>
      </c>
      <c r="BD9" s="1">
        <f t="shared" ref="BD9" si="10">S24</f>
        <v>1.0133818208300542</v>
      </c>
      <c r="BE9" s="1">
        <f t="shared" ref="BE9" si="11">T24</f>
        <v>0.26529550904897298</v>
      </c>
      <c r="BF9" s="39">
        <f t="shared" si="5"/>
        <v>4.3994372000000004</v>
      </c>
    </row>
    <row r="10" spans="1:58">
      <c r="A10" s="42"/>
      <c r="B10" s="52" t="s">
        <v>56</v>
      </c>
      <c r="C10" s="49"/>
      <c r="D10" s="49"/>
      <c r="E10" s="49"/>
      <c r="F10" s="49"/>
      <c r="G10" s="49"/>
      <c r="H10" s="49"/>
      <c r="I10" s="49"/>
      <c r="J10" s="41"/>
      <c r="L10" s="42"/>
      <c r="M10" s="52" t="s">
        <v>56</v>
      </c>
      <c r="N10" s="49"/>
      <c r="O10" s="49"/>
      <c r="P10" s="49"/>
      <c r="Q10" s="49"/>
      <c r="R10" s="49"/>
      <c r="S10" s="49"/>
      <c r="T10" s="49"/>
      <c r="U10" s="41"/>
      <c r="W10" s="42"/>
      <c r="X10" s="52" t="s">
        <v>56</v>
      </c>
      <c r="Y10" s="49"/>
      <c r="Z10" s="49"/>
      <c r="AA10" s="49"/>
      <c r="AB10" s="49"/>
      <c r="AC10" s="49"/>
      <c r="AD10" s="49"/>
      <c r="AE10" s="49"/>
      <c r="AF10" s="41"/>
      <c r="AH10" t="s">
        <v>74</v>
      </c>
      <c r="AI10" s="39">
        <v>1.4987109999999999</v>
      </c>
      <c r="AJ10" s="39">
        <v>1.470324</v>
      </c>
      <c r="AK10" s="39">
        <v>1.625759</v>
      </c>
      <c r="AL10" s="39">
        <v>1.5009699999999999</v>
      </c>
      <c r="AM10" s="39">
        <v>1.6368229999999999</v>
      </c>
      <c r="AN10" s="39">
        <v>1.484046</v>
      </c>
      <c r="AO10" s="39">
        <v>1.5183450000000001</v>
      </c>
      <c r="AP10" s="39">
        <v>1.4941580000000001</v>
      </c>
      <c r="AQ10" s="39">
        <v>1.5310170000000001</v>
      </c>
      <c r="AR10" s="39">
        <v>1.630382</v>
      </c>
      <c r="AS10" s="39">
        <f>AVERAGE(AI10:AR10)</f>
        <v>1.5390535000000001</v>
      </c>
      <c r="AT10" s="41"/>
      <c r="AW10" t="s">
        <v>80</v>
      </c>
      <c r="AX10" t="s">
        <v>92</v>
      </c>
    </row>
    <row r="11" spans="1:58">
      <c r="A11" s="42" t="s">
        <v>52</v>
      </c>
      <c r="B11" s="42">
        <v>1.23656305227805</v>
      </c>
      <c r="C11" s="42">
        <v>5.4619160697888001</v>
      </c>
      <c r="D11" s="42">
        <v>2.23791666666667E-2</v>
      </c>
      <c r="E11" s="42">
        <v>5.06604765622959E-2</v>
      </c>
      <c r="F11" s="42">
        <v>0.37652333132353</v>
      </c>
      <c r="G11" s="42">
        <v>4.4170840617249398</v>
      </c>
      <c r="H11" s="44"/>
      <c r="I11" s="44"/>
      <c r="J11" s="41"/>
      <c r="L11" s="42" t="s">
        <v>52</v>
      </c>
      <c r="M11" s="42">
        <v>1.23656305227805</v>
      </c>
      <c r="N11" s="42">
        <v>5.4619160697888001</v>
      </c>
      <c r="O11" s="42">
        <v>2.23791666666667E-2</v>
      </c>
      <c r="P11" s="42">
        <v>5.06604765622959E-2</v>
      </c>
      <c r="Q11" s="42">
        <v>0.37652333132353</v>
      </c>
      <c r="R11" s="42">
        <v>4.4170840617249398</v>
      </c>
      <c r="S11" s="44"/>
      <c r="T11" s="44"/>
      <c r="U11" s="41"/>
      <c r="W11" s="42" t="s">
        <v>52</v>
      </c>
      <c r="X11" s="42">
        <v>1.23656305227805</v>
      </c>
      <c r="Y11" s="42">
        <v>5.4619160697888001</v>
      </c>
      <c r="Z11" s="42">
        <v>2.23791666666667E-2</v>
      </c>
      <c r="AA11" s="42">
        <v>5.06604765622959E-2</v>
      </c>
      <c r="AB11" s="42">
        <v>0.37652333132353</v>
      </c>
      <c r="AC11" s="42">
        <v>4.4170840617249398</v>
      </c>
      <c r="AD11" s="44"/>
      <c r="AE11" s="44"/>
      <c r="AF11" s="41"/>
      <c r="AH11" t="s">
        <v>75</v>
      </c>
      <c r="AI11" s="39">
        <v>1.6701170000000001</v>
      </c>
      <c r="AJ11" s="39">
        <v>1.7739849999999999</v>
      </c>
      <c r="AK11" s="39">
        <v>1.8718490000000001</v>
      </c>
      <c r="AL11" s="39">
        <v>1.850651</v>
      </c>
      <c r="AM11" s="39">
        <v>1.729533</v>
      </c>
      <c r="AN11" s="39">
        <v>1.7779849999999999</v>
      </c>
      <c r="AO11" s="39">
        <v>1.69049</v>
      </c>
      <c r="AP11" s="39">
        <v>1.85619</v>
      </c>
      <c r="AQ11" s="39">
        <v>1.7008669999999999</v>
      </c>
      <c r="AR11" s="39">
        <v>1.762856</v>
      </c>
      <c r="AS11" s="39">
        <f>AVERAGE(AI11:AR11)</f>
        <v>1.7684523000000003</v>
      </c>
      <c r="AT11" s="41"/>
      <c r="AW11" t="s">
        <v>81</v>
      </c>
      <c r="AX11" s="1">
        <f>AI48</f>
        <v>4.7503744115196396</v>
      </c>
      <c r="AY11" s="1">
        <f t="shared" ref="AY11:BC11" si="12">AJ48</f>
        <v>2.6552072422741202</v>
      </c>
      <c r="AZ11" s="1">
        <f t="shared" si="12"/>
        <v>0.31986787234042602</v>
      </c>
      <c r="BA11" s="1">
        <f t="shared" si="12"/>
        <v>1.9122992896937498E-2</v>
      </c>
      <c r="BB11" s="1">
        <f t="shared" si="12"/>
        <v>0.10671745661498699</v>
      </c>
      <c r="BC11" s="1">
        <f t="shared" si="12"/>
        <v>7.1598734508545689</v>
      </c>
    </row>
    <row r="12" spans="1:58">
      <c r="A12" s="42" t="s">
        <v>53</v>
      </c>
      <c r="B12" s="44">
        <v>1.1361081176313099</v>
      </c>
      <c r="C12" s="44">
        <v>5.4436513667685</v>
      </c>
      <c r="D12" s="44">
        <v>8.2237188742445302E-2</v>
      </c>
      <c r="E12" s="44">
        <v>5.0377825931337598E-2</v>
      </c>
      <c r="F12" s="44">
        <v>0.37602365315275998</v>
      </c>
      <c r="G12" s="44">
        <v>4.3665724688420999</v>
      </c>
      <c r="H12" s="44">
        <f>100*(1-G12/G11)</f>
        <v>1.1435506360527481</v>
      </c>
      <c r="I12" s="44">
        <f>SQRT((G11-G12)/0.5)</f>
        <v>0.31784144752640398</v>
      </c>
      <c r="J12" s="41"/>
      <c r="L12" s="42" t="s">
        <v>53</v>
      </c>
      <c r="M12" s="44">
        <v>1.1361081176313099</v>
      </c>
      <c r="N12" s="44">
        <v>5.4436513667685</v>
      </c>
      <c r="O12" s="44">
        <v>7.5283318503268304E-2</v>
      </c>
      <c r="P12" s="44">
        <v>5.0377996303627402E-2</v>
      </c>
      <c r="Q12" s="44">
        <v>0.37602348593971002</v>
      </c>
      <c r="R12" s="44">
        <v>4.3596186017621603</v>
      </c>
      <c r="S12" s="44">
        <f>100*(1-R12/R11)</f>
        <v>1.300981805185264</v>
      </c>
      <c r="T12" s="44">
        <f>SQRT((R11-R12)/0.5)</f>
        <v>0.33901463084291661</v>
      </c>
      <c r="U12" s="41"/>
      <c r="W12" s="42" t="s">
        <v>53</v>
      </c>
      <c r="X12" s="44">
        <v>1.01705296873811</v>
      </c>
      <c r="Y12" s="44">
        <v>5.2390854569643102</v>
      </c>
      <c r="Z12" s="44">
        <v>4.0981842975722702E-2</v>
      </c>
      <c r="AA12" s="44">
        <v>4.4110061431825803E-2</v>
      </c>
      <c r="AB12" s="44">
        <v>0.31366879153978</v>
      </c>
      <c r="AC12" s="44">
        <v>4.0353563931676</v>
      </c>
      <c r="AD12" s="44">
        <f>100*(1-AC12/AC11)</f>
        <v>8.642073893614544</v>
      </c>
      <c r="AE12" s="44">
        <f>SQRT((AC11-AC12)/0.5)</f>
        <v>0.87375931303459065</v>
      </c>
      <c r="AF12" s="41"/>
      <c r="AH12" t="s">
        <v>76</v>
      </c>
      <c r="AI12" s="39">
        <v>21.359853000000001</v>
      </c>
      <c r="AJ12" s="39">
        <v>21.746354</v>
      </c>
      <c r="AK12" s="39">
        <v>21.653403000000001</v>
      </c>
      <c r="AL12" s="39">
        <v>21.889237000000001</v>
      </c>
      <c r="AM12" s="39">
        <v>21.666879999999999</v>
      </c>
      <c r="AN12" s="39">
        <v>21.822088999999998</v>
      </c>
      <c r="AO12" s="39">
        <v>21.390048</v>
      </c>
      <c r="AP12" s="39">
        <v>21.241228</v>
      </c>
      <c r="AQ12" s="39">
        <v>21.534481</v>
      </c>
      <c r="AR12" s="39">
        <v>21.611809000000001</v>
      </c>
      <c r="AS12" s="39">
        <f>AVERAGE(AI12:AR12)</f>
        <v>21.591538199999999</v>
      </c>
      <c r="AT12" s="41"/>
      <c r="AW12" t="s">
        <v>82</v>
      </c>
    </row>
    <row r="13" spans="1:58">
      <c r="A13" s="42"/>
      <c r="B13" s="52" t="s">
        <v>57</v>
      </c>
      <c r="C13" s="49"/>
      <c r="D13" s="49"/>
      <c r="E13" s="49"/>
      <c r="F13" s="49"/>
      <c r="G13" s="49"/>
      <c r="H13" s="49"/>
      <c r="I13" s="49"/>
      <c r="J13" s="41"/>
      <c r="L13" s="42"/>
      <c r="M13" s="52" t="s">
        <v>57</v>
      </c>
      <c r="N13" s="49"/>
      <c r="O13" s="49"/>
      <c r="P13" s="49"/>
      <c r="Q13" s="49"/>
      <c r="R13" s="49"/>
      <c r="S13" s="49"/>
      <c r="T13" s="49"/>
      <c r="U13" s="41"/>
      <c r="W13" s="42"/>
      <c r="X13" s="52" t="s">
        <v>57</v>
      </c>
      <c r="Y13" s="49"/>
      <c r="Z13" s="49"/>
      <c r="AA13" s="49"/>
      <c r="AB13" s="49"/>
      <c r="AC13" s="49"/>
      <c r="AD13" s="49"/>
      <c r="AE13" s="49"/>
      <c r="AF13" s="41"/>
      <c r="AH13" t="s">
        <v>77</v>
      </c>
      <c r="AI13" s="39">
        <v>15.393980000000001</v>
      </c>
      <c r="AJ13" s="39">
        <v>15.449557</v>
      </c>
      <c r="AK13" s="39">
        <v>15.364042</v>
      </c>
      <c r="AL13" s="39">
        <v>15.590153000000001</v>
      </c>
      <c r="AM13" s="39">
        <v>15.122738999999999</v>
      </c>
      <c r="AN13" s="39">
        <v>15.563864000000001</v>
      </c>
      <c r="AO13" s="39">
        <v>15.516674</v>
      </c>
      <c r="AP13" s="39">
        <v>15.263495000000001</v>
      </c>
      <c r="AQ13" s="39">
        <v>15.325991</v>
      </c>
      <c r="AR13" s="39">
        <v>14.918074000000001</v>
      </c>
      <c r="AS13" s="39">
        <f>AVERAGE(AI13:AR13)</f>
        <v>15.3508569</v>
      </c>
      <c r="AT13" s="41"/>
      <c r="AW13" t="s">
        <v>74</v>
      </c>
      <c r="AX13" s="1">
        <f>AI49</f>
        <v>3.4016186614696671</v>
      </c>
      <c r="AY13" s="1">
        <f t="shared" ref="AY13:BE13" si="13">AJ49</f>
        <v>2.3819360058184951</v>
      </c>
      <c r="AZ13" s="1">
        <f t="shared" si="13"/>
        <v>0.35662109054831265</v>
      </c>
      <c r="BA13" s="1">
        <f t="shared" si="13"/>
        <v>0.13639442693254969</v>
      </c>
      <c r="BB13" s="1">
        <f t="shared" si="13"/>
        <v>0.20284361811793583</v>
      </c>
      <c r="BC13" s="1">
        <f t="shared" si="13"/>
        <v>5.8157846847805326</v>
      </c>
      <c r="BD13" s="1">
        <f t="shared" si="13"/>
        <v>18.41735302709618</v>
      </c>
      <c r="BE13" s="1">
        <f t="shared" si="13"/>
        <v>1.220079447445972</v>
      </c>
      <c r="BF13" s="39">
        <f>AS10</f>
        <v>1.5390535000000001</v>
      </c>
    </row>
    <row r="14" spans="1:58">
      <c r="A14" s="42" t="s">
        <v>52</v>
      </c>
      <c r="B14" s="42">
        <v>1.23656305227805</v>
      </c>
      <c r="C14" s="42">
        <v>5.4619160697888001</v>
      </c>
      <c r="D14" s="42">
        <v>2.23791666666667E-2</v>
      </c>
      <c r="E14" s="42">
        <v>5.06604765622959E-2</v>
      </c>
      <c r="F14" s="42">
        <v>0.37652333132353</v>
      </c>
      <c r="G14" s="42">
        <v>6.9232606093430897</v>
      </c>
      <c r="H14" s="44"/>
      <c r="I14" s="44"/>
      <c r="J14" s="41"/>
      <c r="L14" s="42" t="s">
        <v>52</v>
      </c>
      <c r="M14" s="42">
        <v>1.23656305227805</v>
      </c>
      <c r="N14" s="42">
        <v>5.4619160697888001</v>
      </c>
      <c r="O14" s="42">
        <v>2.23791666666667E-2</v>
      </c>
      <c r="P14" s="42">
        <v>5.06604765622959E-2</v>
      </c>
      <c r="Q14" s="42">
        <v>0.37652333132353</v>
      </c>
      <c r="R14" s="42">
        <v>6.9232606093430897</v>
      </c>
      <c r="S14" s="44"/>
      <c r="T14" s="44"/>
      <c r="U14" s="41"/>
      <c r="W14" s="42" t="s">
        <v>52</v>
      </c>
      <c r="X14" s="42">
        <v>1.23656305227805</v>
      </c>
      <c r="Y14" s="42">
        <v>5.4619160697888001</v>
      </c>
      <c r="Z14" s="42">
        <v>2.23791666666667E-2</v>
      </c>
      <c r="AA14" s="42">
        <v>5.06604765622959E-2</v>
      </c>
      <c r="AB14" s="42">
        <v>0.37652333132353</v>
      </c>
      <c r="AC14" s="42">
        <v>6.9232606093430897</v>
      </c>
      <c r="AD14" s="44"/>
      <c r="AE14" s="44"/>
      <c r="AF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W14" t="s">
        <v>75</v>
      </c>
      <c r="AX14" s="1">
        <f>X49</f>
        <v>3.9149740702734483</v>
      </c>
      <c r="AY14" s="1">
        <f t="shared" ref="AY14:BE14" si="14">Y49</f>
        <v>2.4780801789999249</v>
      </c>
      <c r="AZ14" s="1">
        <f t="shared" si="14"/>
        <v>0.30662549516535703</v>
      </c>
      <c r="BA14" s="1">
        <f t="shared" si="14"/>
        <v>2.3491036915795387E-2</v>
      </c>
      <c r="BB14" s="1">
        <f t="shared" si="14"/>
        <v>0.19020574505139398</v>
      </c>
      <c r="BC14" s="1">
        <f t="shared" si="14"/>
        <v>6.240339768440843</v>
      </c>
      <c r="BD14" s="1">
        <f t="shared" si="14"/>
        <v>12.576317405398534</v>
      </c>
      <c r="BE14" s="1">
        <f t="shared" si="14"/>
        <v>1.0091947401844863</v>
      </c>
      <c r="BF14" s="39">
        <f t="shared" ref="BF14:BF16" si="15">AS11</f>
        <v>1.7684523000000003</v>
      </c>
    </row>
    <row r="15" spans="1:58">
      <c r="A15" s="42" t="s">
        <v>53</v>
      </c>
      <c r="B15" s="44">
        <v>1.1361081176313099</v>
      </c>
      <c r="C15" s="44">
        <v>5.4436513667685</v>
      </c>
      <c r="D15" s="44">
        <v>8.2237188347819706E-2</v>
      </c>
      <c r="E15" s="44">
        <v>5.0377829944621602E-2</v>
      </c>
      <c r="F15" s="44">
        <v>0.37602373063097599</v>
      </c>
      <c r="G15" s="44">
        <v>6.8340788588615098</v>
      </c>
      <c r="H15" s="44">
        <f>100*(1-G15/G14)</f>
        <v>1.2881466625888294</v>
      </c>
      <c r="I15" s="44">
        <f>SQRT(G14-G15)</f>
        <v>0.29863313694494781</v>
      </c>
      <c r="J15" s="41"/>
      <c r="L15" s="42" t="s">
        <v>53</v>
      </c>
      <c r="M15" s="44">
        <v>1.1361081176313099</v>
      </c>
      <c r="N15" s="44">
        <v>5.4436513667685</v>
      </c>
      <c r="O15" s="44">
        <v>7.5283318446400502E-2</v>
      </c>
      <c r="P15" s="44">
        <v>5.0378003047088803E-2</v>
      </c>
      <c r="Q15" s="44">
        <v>0.376023496653139</v>
      </c>
      <c r="R15" s="44">
        <v>6.8306018934731201</v>
      </c>
      <c r="S15" s="44">
        <f>100*(1-R15/R14)</f>
        <v>1.3383681634766775</v>
      </c>
      <c r="T15" s="44">
        <f>SQRT(R14-R15)</f>
        <v>0.30439894196591694</v>
      </c>
      <c r="U15" s="41"/>
      <c r="W15" s="42" t="s">
        <v>53</v>
      </c>
      <c r="X15" s="44">
        <v>0.96174363959709397</v>
      </c>
      <c r="Y15" s="44">
        <v>4.9675510976322297</v>
      </c>
      <c r="Z15" s="44">
        <v>6.6118166544531398E-2</v>
      </c>
      <c r="AA15" s="44">
        <v>4.8294353183631997E-2</v>
      </c>
      <c r="AB15" s="44">
        <v>0.35804493544145</v>
      </c>
      <c r="AC15" s="44">
        <v>6.1655234648141297</v>
      </c>
      <c r="AD15" s="44">
        <f>100*(1-AC15/AC14)</f>
        <v>10.944801695120033</v>
      </c>
      <c r="AE15" s="44">
        <f>SQRT(AC14-AC15)</f>
        <v>0.8704809845878082</v>
      </c>
      <c r="AF15" s="41"/>
      <c r="AW15" t="s">
        <v>76</v>
      </c>
      <c r="AX15" s="1">
        <f>B49</f>
        <v>4.6200688213593812</v>
      </c>
      <c r="AY15" s="1">
        <f t="shared" ref="AY15:BE15" si="16">C49</f>
        <v>2.64036613436941</v>
      </c>
      <c r="AZ15" s="1">
        <f t="shared" si="16"/>
        <v>0.3020052192958152</v>
      </c>
      <c r="BA15" s="1">
        <f t="shared" si="16"/>
        <v>1.9122963090453231E-2</v>
      </c>
      <c r="BB15" s="1">
        <f t="shared" si="16"/>
        <v>0.10671610116868301</v>
      </c>
      <c r="BC15" s="1">
        <f t="shared" si="16"/>
        <v>7.0122561099906022</v>
      </c>
      <c r="BD15" s="1">
        <f t="shared" si="16"/>
        <v>2.0585036336700817</v>
      </c>
      <c r="BE15" s="1">
        <f t="shared" si="16"/>
        <v>0.41033926619571787</v>
      </c>
      <c r="BF15" s="39">
        <f t="shared" si="15"/>
        <v>21.591538199999999</v>
      </c>
    </row>
    <row r="16" spans="1:58">
      <c r="A16" s="42"/>
      <c r="B16" s="52" t="s">
        <v>58</v>
      </c>
      <c r="C16" s="49"/>
      <c r="D16" s="49"/>
      <c r="E16" s="49"/>
      <c r="F16" s="49"/>
      <c r="G16" s="49"/>
      <c r="H16" s="49"/>
      <c r="I16" s="49"/>
      <c r="J16" s="41"/>
      <c r="L16" s="42"/>
      <c r="M16" s="52" t="s">
        <v>58</v>
      </c>
      <c r="N16" s="49"/>
      <c r="O16" s="49"/>
      <c r="P16" s="49"/>
      <c r="Q16" s="49"/>
      <c r="R16" s="49"/>
      <c r="S16" s="49"/>
      <c r="T16" s="49"/>
      <c r="U16" s="41"/>
      <c r="W16" s="42"/>
      <c r="X16" s="52" t="s">
        <v>58</v>
      </c>
      <c r="Y16" s="49"/>
      <c r="Z16" s="49"/>
      <c r="AA16" s="49"/>
      <c r="AB16" s="49"/>
      <c r="AC16" s="49"/>
      <c r="AD16" s="49"/>
      <c r="AE16" s="49"/>
      <c r="AF16" s="41"/>
      <c r="AW16" t="s">
        <v>83</v>
      </c>
      <c r="AX16" s="1">
        <f>M49</f>
        <v>4.6200688213593812</v>
      </c>
      <c r="AY16" s="1">
        <f t="shared" ref="AY16:BE16" si="17">N49</f>
        <v>2.64036613436941</v>
      </c>
      <c r="AZ16" s="1">
        <f t="shared" si="17"/>
        <v>0.45739274897842047</v>
      </c>
      <c r="BA16" s="1">
        <f t="shared" si="17"/>
        <v>1.9122993703708836E-2</v>
      </c>
      <c r="BB16" s="1">
        <f t="shared" si="17"/>
        <v>0.10671608840267016</v>
      </c>
      <c r="BC16" s="1">
        <f t="shared" si="17"/>
        <v>7.1414252222483894</v>
      </c>
      <c r="BD16" s="1">
        <f t="shared" si="17"/>
        <v>0.19032828673249957</v>
      </c>
      <c r="BE16" s="1" t="e">
        <f t="shared" si="17"/>
        <v>#NUM!</v>
      </c>
      <c r="BF16" s="39">
        <f t="shared" si="15"/>
        <v>15.3508569</v>
      </c>
    </row>
    <row r="17" spans="1:59">
      <c r="A17" s="42" t="s">
        <v>52</v>
      </c>
      <c r="B17" s="42">
        <v>1.23656305227805</v>
      </c>
      <c r="C17" s="42">
        <v>5.4619160697888001</v>
      </c>
      <c r="D17" s="42">
        <v>2.23791666666667E-2</v>
      </c>
      <c r="E17" s="42">
        <v>5.06604765622959E-2</v>
      </c>
      <c r="F17" s="42">
        <v>0.37652333132353</v>
      </c>
      <c r="G17" s="42">
        <v>6.9344501926764304</v>
      </c>
      <c r="H17" s="44"/>
      <c r="I17" s="44"/>
      <c r="J17" s="41"/>
      <c r="L17" s="42" t="s">
        <v>52</v>
      </c>
      <c r="M17" s="44">
        <v>1.23656305227805</v>
      </c>
      <c r="N17" s="44">
        <v>5.4619160697888001</v>
      </c>
      <c r="O17" s="44">
        <v>2.23791666666667E-2</v>
      </c>
      <c r="P17" s="44">
        <v>5.06604765622959E-2</v>
      </c>
      <c r="Q17" s="44">
        <v>0.37652333132353</v>
      </c>
      <c r="R17" s="44">
        <v>6.9344501926764304</v>
      </c>
      <c r="S17" s="44"/>
      <c r="T17" s="44"/>
      <c r="U17" s="41"/>
      <c r="W17" s="42" t="s">
        <v>52</v>
      </c>
      <c r="X17" s="44">
        <v>1.23656305227805</v>
      </c>
      <c r="Y17" s="44">
        <v>5.4619160697888001</v>
      </c>
      <c r="Z17" s="44">
        <v>2.23791666666667E-2</v>
      </c>
      <c r="AA17" s="44">
        <v>5.06604765622959E-2</v>
      </c>
      <c r="AB17" s="44">
        <v>0.37652333132353</v>
      </c>
      <c r="AC17" s="44">
        <v>6.9344501926764304</v>
      </c>
      <c r="AD17" s="44"/>
      <c r="AE17" s="44"/>
      <c r="AF17" s="41"/>
    </row>
    <row r="18" spans="1:59">
      <c r="A18" s="42" t="s">
        <v>53</v>
      </c>
      <c r="B18" s="44">
        <v>1.1361081176313099</v>
      </c>
      <c r="C18" s="44">
        <v>5.4436513667685</v>
      </c>
      <c r="D18" s="44">
        <v>8.1340817132280002E-2</v>
      </c>
      <c r="E18" s="44">
        <v>5.0378019472129699E-2</v>
      </c>
      <c r="F18" s="44">
        <v>0.376023186048214</v>
      </c>
      <c r="G18" s="44">
        <v>6.8743009042922596</v>
      </c>
      <c r="H18" s="44">
        <f>100*(1-G18/G17)</f>
        <v>0.86739808799398688</v>
      </c>
      <c r="I18" s="44">
        <f>SQRT(G17-G18)</f>
        <v>0.24525351859692202</v>
      </c>
      <c r="J18" s="41"/>
      <c r="L18" s="42" t="s">
        <v>53</v>
      </c>
      <c r="M18" s="42">
        <v>1.1361081176313099</v>
      </c>
      <c r="N18" s="42">
        <v>5.4436513667685</v>
      </c>
      <c r="O18" s="42">
        <v>7.52833185022041E-2</v>
      </c>
      <c r="P18" s="42">
        <v>5.0378002666409301E-2</v>
      </c>
      <c r="Q18" s="42">
        <v>0.37602348436481098</v>
      </c>
      <c r="R18" s="42">
        <v>6.8682435464176201</v>
      </c>
      <c r="S18" s="44">
        <f>100*(1-R18/R17)</f>
        <v>0.95474975548504037</v>
      </c>
      <c r="T18" s="44">
        <f>SQRT(R17-R18)</f>
        <v>0.25730652199042725</v>
      </c>
      <c r="U18" s="41"/>
      <c r="W18" s="42" t="s">
        <v>53</v>
      </c>
      <c r="X18" s="42">
        <v>0.95924021262415604</v>
      </c>
      <c r="Y18" s="42">
        <v>5.1154337413444102</v>
      </c>
      <c r="Z18" s="42">
        <v>4.03245726565633E-2</v>
      </c>
      <c r="AA18" s="42">
        <v>5.0680662051974502E-2</v>
      </c>
      <c r="AB18" s="42">
        <v>0.36395251239307203</v>
      </c>
      <c r="AC18" s="42">
        <v>6.3223151138476501</v>
      </c>
      <c r="AD18" s="44">
        <f>100*(1-AC18/AC17)</f>
        <v>8.8274493553254558</v>
      </c>
      <c r="AE18" s="44">
        <f>SQRT(AC17-AC18)</f>
        <v>0.78239061780467456</v>
      </c>
      <c r="AF18" s="41"/>
    </row>
    <row r="19" spans="1:59">
      <c r="A19" s="43"/>
      <c r="B19" s="52" t="s">
        <v>59</v>
      </c>
      <c r="C19" s="49"/>
      <c r="D19" s="49"/>
      <c r="E19" s="49"/>
      <c r="F19" s="49"/>
      <c r="G19" s="49"/>
      <c r="H19" s="49"/>
      <c r="I19" s="49"/>
      <c r="J19" s="41"/>
      <c r="L19" s="43"/>
      <c r="M19" s="52" t="s">
        <v>59</v>
      </c>
      <c r="N19" s="49"/>
      <c r="O19" s="49"/>
      <c r="P19" s="49"/>
      <c r="Q19" s="49"/>
      <c r="R19" s="49"/>
      <c r="S19" s="49"/>
      <c r="T19" s="49"/>
      <c r="U19" s="41"/>
      <c r="W19" s="43"/>
      <c r="X19" s="52" t="s">
        <v>59</v>
      </c>
      <c r="Y19" s="49"/>
      <c r="Z19" s="49"/>
      <c r="AA19" s="49"/>
      <c r="AB19" s="49"/>
      <c r="AC19" s="49"/>
      <c r="AD19" s="49"/>
      <c r="AE19" s="49"/>
      <c r="AF19" s="41"/>
    </row>
    <row r="20" spans="1:59">
      <c r="A20" s="42" t="s">
        <v>52</v>
      </c>
      <c r="B20" s="42">
        <v>1.23656305227805</v>
      </c>
      <c r="C20" s="42">
        <v>5.4619160697888001</v>
      </c>
      <c r="D20" s="42">
        <v>2.23791666666667E-2</v>
      </c>
      <c r="E20" s="42">
        <v>5.06604765622959E-2</v>
      </c>
      <c r="F20" s="42">
        <v>0.37652333132353</v>
      </c>
      <c r="G20" s="42">
        <v>7.1368525132860103</v>
      </c>
      <c r="H20" s="44"/>
      <c r="I20" s="44"/>
      <c r="J20" s="41"/>
      <c r="L20" s="42" t="s">
        <v>52</v>
      </c>
      <c r="M20" s="42">
        <v>1.23656305227805</v>
      </c>
      <c r="N20" s="42">
        <v>5.4619160697888001</v>
      </c>
      <c r="O20" s="42">
        <v>2.23791666666667E-2</v>
      </c>
      <c r="P20" s="42">
        <v>5.06604765622959E-2</v>
      </c>
      <c r="Q20" s="42">
        <v>0.37652333132353</v>
      </c>
      <c r="R20" s="42">
        <v>7.1368525132860103</v>
      </c>
      <c r="S20" s="44"/>
      <c r="T20" s="44"/>
      <c r="U20" s="41"/>
      <c r="W20" s="42" t="s">
        <v>52</v>
      </c>
      <c r="X20" s="42">
        <v>1.23656305227805</v>
      </c>
      <c r="Y20" s="42">
        <v>5.4619160697888001</v>
      </c>
      <c r="Z20" s="42">
        <v>2.23791666666667E-2</v>
      </c>
      <c r="AA20" s="42">
        <v>5.06604765622959E-2</v>
      </c>
      <c r="AB20" s="42">
        <v>0.37652333132353</v>
      </c>
      <c r="AC20" s="42">
        <v>7.1368525132860103</v>
      </c>
      <c r="AD20" s="44"/>
      <c r="AE20" s="44"/>
      <c r="AF20" s="41"/>
    </row>
    <row r="21" spans="1:59">
      <c r="A21" s="42" t="s">
        <v>53</v>
      </c>
      <c r="B21" s="44">
        <v>1.1361081176313099</v>
      </c>
      <c r="C21" s="44">
        <v>5.4436513667685</v>
      </c>
      <c r="D21" s="44">
        <v>7.9471585303711095E-2</v>
      </c>
      <c r="E21" s="44">
        <v>5.0378046634723603E-2</v>
      </c>
      <c r="F21" s="44">
        <v>0.37602334058245701</v>
      </c>
      <c r="G21" s="44">
        <v>7.0458966642688399</v>
      </c>
      <c r="H21" s="44">
        <f>100*(1-G21/G20)</f>
        <v>1.2744532529969876</v>
      </c>
      <c r="I21" s="44">
        <f>SQRT(G20-G21)</f>
        <v>0.30158887416012292</v>
      </c>
      <c r="J21" s="41"/>
      <c r="L21" s="42" t="s">
        <v>53</v>
      </c>
      <c r="M21" s="44">
        <v>1.1361081176313099</v>
      </c>
      <c r="N21" s="44">
        <v>5.4436513667685</v>
      </c>
      <c r="O21" s="44">
        <v>7.5283318488290896E-2</v>
      </c>
      <c r="P21" s="44">
        <v>5.0378019526473701E-2</v>
      </c>
      <c r="Q21" s="44">
        <v>0.37602344087863199</v>
      </c>
      <c r="R21" s="44">
        <v>7.04380260404906</v>
      </c>
      <c r="S21" s="44">
        <f>100*(1-R21/R20)</f>
        <v>1.3037947619588319</v>
      </c>
      <c r="T21" s="44">
        <f>SQRT(R20-R21)</f>
        <v>0.30504083208146143</v>
      </c>
      <c r="U21" s="41"/>
      <c r="W21" s="42" t="s">
        <v>53</v>
      </c>
      <c r="X21" s="44">
        <v>1.0401820893331499</v>
      </c>
      <c r="Y21" s="44">
        <v>4.9864825298727</v>
      </c>
      <c r="Z21" s="44">
        <v>7.7526023251161397E-2</v>
      </c>
      <c r="AA21" s="44">
        <v>4.5444374793431899E-2</v>
      </c>
      <c r="AB21" s="44">
        <v>0.30269938431903298</v>
      </c>
      <c r="AC21" s="44">
        <v>6.4135713899439004</v>
      </c>
      <c r="AD21" s="44">
        <f>100*(1-AC21/AC20)</f>
        <v>10.134455237734629</v>
      </c>
      <c r="AE21" s="44">
        <f>SQRT(AC20-AC21)</f>
        <v>0.8504593601943069</v>
      </c>
      <c r="AF21" s="41"/>
    </row>
    <row r="22" spans="1:59">
      <c r="A22" s="46"/>
      <c r="B22" s="50" t="s">
        <v>60</v>
      </c>
      <c r="C22" s="51"/>
      <c r="D22" s="51"/>
      <c r="E22" s="51"/>
      <c r="F22" s="51"/>
      <c r="G22" s="51"/>
      <c r="H22" s="51"/>
      <c r="I22" s="51"/>
      <c r="L22" s="46"/>
      <c r="M22" s="50" t="s">
        <v>60</v>
      </c>
      <c r="N22" s="51"/>
      <c r="O22" s="51"/>
      <c r="P22" s="51"/>
      <c r="Q22" s="51"/>
      <c r="R22" s="51"/>
      <c r="S22" s="51"/>
      <c r="T22" s="51"/>
      <c r="W22" s="46"/>
      <c r="X22" s="50" t="s">
        <v>60</v>
      </c>
      <c r="Y22" s="51"/>
      <c r="Z22" s="51"/>
      <c r="AA22" s="51"/>
      <c r="AB22" s="51"/>
      <c r="AC22" s="51"/>
      <c r="AD22" s="51"/>
      <c r="AE22" s="51"/>
    </row>
    <row r="23" spans="1:59">
      <c r="A23" s="34" t="s">
        <v>52</v>
      </c>
      <c r="B23" s="34">
        <f t="shared" ref="B23:G24" si="18">AVERAGE(B5,B8,B11,B14,B17,B20)</f>
        <v>1.23656305227805</v>
      </c>
      <c r="C23" s="34">
        <f t="shared" si="18"/>
        <v>5.4619160697888001</v>
      </c>
      <c r="D23" s="34">
        <f t="shared" si="18"/>
        <v>2.23791666666667E-2</v>
      </c>
      <c r="E23" s="34">
        <f t="shared" si="18"/>
        <v>5.0660476562295893E-2</v>
      </c>
      <c r="F23" s="34">
        <f t="shared" si="18"/>
        <v>0.37652333132353005</v>
      </c>
      <c r="G23" s="34">
        <f t="shared" si="18"/>
        <v>6.5149083406883532</v>
      </c>
      <c r="H23" s="4"/>
      <c r="I23" s="4"/>
      <c r="L23" s="34" t="s">
        <v>52</v>
      </c>
      <c r="M23" s="34">
        <f t="shared" ref="M23:R24" si="19">AVERAGE(M5,M8,M11,M14,M17,M20)</f>
        <v>1.23656305227805</v>
      </c>
      <c r="N23" s="34">
        <f t="shared" si="19"/>
        <v>5.4619160697888001</v>
      </c>
      <c r="O23" s="34">
        <f t="shared" si="19"/>
        <v>2.23791666666667E-2</v>
      </c>
      <c r="P23" s="34">
        <f t="shared" si="19"/>
        <v>5.0660476562295893E-2</v>
      </c>
      <c r="Q23" s="34">
        <f t="shared" si="19"/>
        <v>0.37652333132353005</v>
      </c>
      <c r="R23" s="34">
        <f t="shared" si="19"/>
        <v>6.5149083406883532</v>
      </c>
      <c r="S23" s="4"/>
      <c r="T23" s="4"/>
      <c r="W23" s="34" t="s">
        <v>52</v>
      </c>
      <c r="X23" s="34">
        <f t="shared" ref="X23:AC24" si="20">AVERAGE(X5,X8,X11,X14,X17,X20)</f>
        <v>1.23656305227805</v>
      </c>
      <c r="Y23" s="34">
        <f t="shared" si="20"/>
        <v>5.4619160697888001</v>
      </c>
      <c r="Z23" s="34">
        <f t="shared" si="20"/>
        <v>2.23791666666667E-2</v>
      </c>
      <c r="AA23" s="34">
        <f t="shared" si="20"/>
        <v>5.0660476562295893E-2</v>
      </c>
      <c r="AB23" s="34">
        <f t="shared" si="20"/>
        <v>0.37652333132353005</v>
      </c>
      <c r="AC23" s="34">
        <f t="shared" si="20"/>
        <v>6.5149083406883532</v>
      </c>
      <c r="AD23" s="4"/>
      <c r="AE23" s="4"/>
      <c r="AX23" s="49"/>
      <c r="AY23" s="39"/>
      <c r="AZ23" s="39"/>
      <c r="BA23" s="39"/>
      <c r="BB23" s="39"/>
      <c r="BC23" s="49"/>
      <c r="BD23" s="39"/>
      <c r="BE23" s="39"/>
      <c r="BF23" s="39"/>
      <c r="BG23" s="39"/>
    </row>
    <row r="24" spans="1:59">
      <c r="A24" s="34" t="s">
        <v>53</v>
      </c>
      <c r="B24" s="34">
        <f t="shared" si="18"/>
        <v>1.1361081176313099</v>
      </c>
      <c r="C24" s="34">
        <f t="shared" si="18"/>
        <v>5.4436513667685</v>
      </c>
      <c r="D24" s="34">
        <f t="shared" si="18"/>
        <v>8.162685941942964E-2</v>
      </c>
      <c r="E24" s="34">
        <f t="shared" si="18"/>
        <v>5.0377904537901523E-2</v>
      </c>
      <c r="F24" s="34">
        <f t="shared" si="18"/>
        <v>0.37602355001708127</v>
      </c>
      <c r="G24" s="34">
        <f t="shared" si="18"/>
        <v>6.4549318796952777</v>
      </c>
      <c r="H24" s="4">
        <f>AVERAGE(H6,H9,H12,H15,H18,H21)</f>
        <v>0.92536079412622152</v>
      </c>
      <c r="I24" s="4">
        <f>AVERAGE(I6,I9,I12,I15,I18,I21)</f>
        <v>0.25076267890051901</v>
      </c>
      <c r="L24" s="34" t="s">
        <v>53</v>
      </c>
      <c r="M24" s="34">
        <f t="shared" si="19"/>
        <v>1.1361081176313099</v>
      </c>
      <c r="N24" s="34">
        <f t="shared" si="19"/>
        <v>5.4436513667685</v>
      </c>
      <c r="O24" s="34">
        <f t="shared" si="19"/>
        <v>7.5283318484675191E-2</v>
      </c>
      <c r="P24" s="34">
        <f t="shared" si="19"/>
        <v>5.0378006280002718E-2</v>
      </c>
      <c r="Q24" s="34">
        <f t="shared" si="19"/>
        <v>0.37602347836579403</v>
      </c>
      <c r="R24" s="34">
        <f t="shared" si="19"/>
        <v>6.4495168618581147</v>
      </c>
      <c r="S24" s="4">
        <f>AVERAGE(S6,S9,S12,S15,S18,S21)</f>
        <v>1.0133818208300542</v>
      </c>
      <c r="T24" s="4">
        <f>AVERAGE(T6,T9,T12,T15,T18,T21)</f>
        <v>0.26529550904897298</v>
      </c>
      <c r="W24" s="34" t="s">
        <v>53</v>
      </c>
      <c r="X24" s="34">
        <f t="shared" si="20"/>
        <v>1.0211111830079782</v>
      </c>
      <c r="Y24" s="34">
        <f t="shared" si="20"/>
        <v>5.0990942498357184</v>
      </c>
      <c r="Z24" s="34">
        <f t="shared" si="20"/>
        <v>5.2234811266219074E-2</v>
      </c>
      <c r="AA24" s="34">
        <f t="shared" si="20"/>
        <v>4.6326457429233824E-2</v>
      </c>
      <c r="AB24" s="34">
        <f t="shared" si="20"/>
        <v>0.32084297955070684</v>
      </c>
      <c r="AC24" s="34">
        <f t="shared" si="20"/>
        <v>5.9298278266942477</v>
      </c>
      <c r="AD24" s="4">
        <f>AVERAGE(AD6,AD9,AD12,AD15,AD18,AD21)</f>
        <v>8.9399225161541214</v>
      </c>
      <c r="AE24" s="4">
        <f>AVERAGE(AE6,AE9,AE12,AE15,AE18,AE21)</f>
        <v>0.80226795201963608</v>
      </c>
      <c r="AX24" s="49"/>
      <c r="AY24" s="39"/>
      <c r="AZ24" s="39"/>
      <c r="BA24" s="39"/>
      <c r="BB24" s="39"/>
      <c r="BC24" s="49"/>
      <c r="BD24" s="39"/>
      <c r="BE24" s="39"/>
      <c r="BF24" s="39"/>
      <c r="BG24" s="39"/>
    </row>
    <row r="25" spans="1:59">
      <c r="AX25" s="49"/>
      <c r="AY25" s="39"/>
      <c r="AZ25" s="39"/>
      <c r="BA25" s="39"/>
      <c r="BB25" s="39"/>
      <c r="BC25" s="49"/>
      <c r="BD25" s="39"/>
      <c r="BE25" s="39"/>
      <c r="BF25" s="39"/>
      <c r="BG25" s="39"/>
    </row>
    <row r="26" spans="1:59" ht="16">
      <c r="A26" s="33" t="s">
        <v>67</v>
      </c>
      <c r="L26" s="33" t="s">
        <v>68</v>
      </c>
      <c r="W26" s="33" t="s">
        <v>69</v>
      </c>
      <c r="AH26" s="33" t="s">
        <v>70</v>
      </c>
      <c r="AX26" s="49"/>
      <c r="AY26" s="39"/>
      <c r="AZ26" s="39"/>
      <c r="BA26" s="39"/>
      <c r="BB26" s="39"/>
      <c r="BC26" s="49"/>
      <c r="BD26" s="39"/>
      <c r="BE26" s="39"/>
      <c r="BF26" s="39"/>
      <c r="BG26" s="39"/>
    </row>
    <row r="27" spans="1:59">
      <c r="B27" s="52" t="s">
        <v>64</v>
      </c>
      <c r="C27" s="53"/>
      <c r="D27" s="53"/>
      <c r="E27" s="53"/>
      <c r="F27" s="53"/>
      <c r="G27" s="34" t="s">
        <v>47</v>
      </c>
      <c r="H27" s="54" t="s">
        <v>65</v>
      </c>
      <c r="I27" s="49"/>
      <c r="M27" s="52" t="s">
        <v>64</v>
      </c>
      <c r="N27" s="53"/>
      <c r="O27" s="53"/>
      <c r="P27" s="53"/>
      <c r="Q27" s="53"/>
      <c r="R27" s="34" t="s">
        <v>47</v>
      </c>
      <c r="S27" s="54" t="s">
        <v>65</v>
      </c>
      <c r="T27" s="49"/>
      <c r="X27" s="52" t="s">
        <v>64</v>
      </c>
      <c r="Y27" s="53"/>
      <c r="Z27" s="53"/>
      <c r="AA27" s="53"/>
      <c r="AB27" s="53"/>
      <c r="AC27" s="34" t="s">
        <v>47</v>
      </c>
      <c r="AD27" s="54" t="s">
        <v>65</v>
      </c>
      <c r="AE27" s="49"/>
      <c r="AI27" s="52" t="s">
        <v>64</v>
      </c>
      <c r="AJ27" s="53"/>
      <c r="AK27" s="53"/>
      <c r="AL27" s="53"/>
      <c r="AM27" s="53"/>
      <c r="AN27" s="34" t="s">
        <v>47</v>
      </c>
      <c r="AO27" s="54" t="s">
        <v>65</v>
      </c>
      <c r="AP27" s="49"/>
      <c r="AX27" s="49"/>
      <c r="AY27" s="39"/>
      <c r="AZ27" s="39"/>
      <c r="BA27" s="39"/>
      <c r="BB27" s="39"/>
      <c r="BC27" s="49"/>
      <c r="BD27" s="39"/>
      <c r="BE27" s="39"/>
      <c r="BF27" s="39"/>
      <c r="BG27" s="39"/>
    </row>
    <row r="28" spans="1:59">
      <c r="A28" s="34"/>
      <c r="B28" s="34" t="s">
        <v>42</v>
      </c>
      <c r="C28" s="34" t="s">
        <v>43</v>
      </c>
      <c r="D28" s="34" t="s">
        <v>44</v>
      </c>
      <c r="E28" s="34" t="s">
        <v>45</v>
      </c>
      <c r="F28" s="34" t="s">
        <v>46</v>
      </c>
      <c r="G28" s="34"/>
      <c r="H28" s="34" t="s">
        <v>48</v>
      </c>
      <c r="I28" s="34" t="s">
        <v>49</v>
      </c>
      <c r="L28" s="34"/>
      <c r="M28" s="34" t="s">
        <v>42</v>
      </c>
      <c r="N28" s="34" t="s">
        <v>43</v>
      </c>
      <c r="O28" s="34" t="s">
        <v>44</v>
      </c>
      <c r="P28" s="34" t="s">
        <v>45</v>
      </c>
      <c r="Q28" s="34" t="s">
        <v>46</v>
      </c>
      <c r="R28" s="34"/>
      <c r="S28" s="34" t="s">
        <v>48</v>
      </c>
      <c r="T28" s="34" t="s">
        <v>49</v>
      </c>
      <c r="W28" s="34"/>
      <c r="X28" s="34" t="s">
        <v>42</v>
      </c>
      <c r="Y28" s="34" t="s">
        <v>43</v>
      </c>
      <c r="Z28" s="34" t="s">
        <v>44</v>
      </c>
      <c r="AA28" s="34" t="s">
        <v>45</v>
      </c>
      <c r="AB28" s="34" t="s">
        <v>46</v>
      </c>
      <c r="AC28" s="34"/>
      <c r="AD28" s="34" t="s">
        <v>48</v>
      </c>
      <c r="AE28" s="34" t="s">
        <v>49</v>
      </c>
      <c r="AH28" s="34"/>
      <c r="AI28" s="34" t="s">
        <v>42</v>
      </c>
      <c r="AJ28" s="34" t="s">
        <v>43</v>
      </c>
      <c r="AK28" s="34" t="s">
        <v>44</v>
      </c>
      <c r="AL28" s="34" t="s">
        <v>45</v>
      </c>
      <c r="AM28" s="34" t="s">
        <v>46</v>
      </c>
      <c r="AN28" s="34"/>
      <c r="AO28" s="34" t="s">
        <v>48</v>
      </c>
      <c r="AP28" s="34" t="s">
        <v>49</v>
      </c>
      <c r="AX28" s="49"/>
      <c r="AY28" s="39"/>
      <c r="AZ28" s="39"/>
      <c r="BA28" s="39"/>
      <c r="BB28" s="39"/>
      <c r="BC28" s="49"/>
      <c r="BD28" s="39"/>
      <c r="BE28" s="39"/>
      <c r="BF28" s="39"/>
      <c r="BG28" s="39"/>
    </row>
    <row r="29" spans="1:59" ht="16">
      <c r="A29" s="37" t="s">
        <v>66</v>
      </c>
      <c r="B29" s="52" t="s">
        <v>50</v>
      </c>
      <c r="C29" s="49"/>
      <c r="D29" s="49"/>
      <c r="E29" s="49"/>
      <c r="F29" s="49"/>
      <c r="G29" s="49"/>
      <c r="H29" s="49"/>
      <c r="I29" s="49"/>
      <c r="J29" s="41"/>
      <c r="L29" s="42" t="s">
        <v>50</v>
      </c>
      <c r="M29" s="42"/>
      <c r="N29" s="42"/>
      <c r="O29" s="42"/>
      <c r="P29" s="42"/>
      <c r="Q29" s="42"/>
      <c r="R29" s="42"/>
      <c r="S29" s="44"/>
      <c r="T29" s="44"/>
      <c r="U29" s="41"/>
      <c r="W29" s="42" t="s">
        <v>50</v>
      </c>
      <c r="X29" s="42"/>
      <c r="Y29" s="42"/>
      <c r="Z29" s="42"/>
      <c r="AA29" s="42"/>
      <c r="AB29" s="42"/>
      <c r="AC29" s="42"/>
      <c r="AD29" s="44"/>
      <c r="AE29" s="44"/>
      <c r="AF29" s="41"/>
      <c r="AH29" s="42" t="s">
        <v>50</v>
      </c>
      <c r="AI29" s="42"/>
      <c r="AJ29" s="42"/>
      <c r="AK29" s="42"/>
      <c r="AL29" s="42"/>
      <c r="AM29" s="42"/>
      <c r="AN29" s="42"/>
      <c r="AO29" s="44"/>
      <c r="AP29" s="44"/>
      <c r="AQ29" s="41"/>
      <c r="AX29" s="49"/>
      <c r="AY29" s="39"/>
      <c r="AZ29" s="39"/>
      <c r="BA29" s="39"/>
      <c r="BB29" s="39"/>
      <c r="BC29" s="49"/>
      <c r="BD29" s="39"/>
      <c r="BE29" s="39"/>
      <c r="BF29" s="39"/>
      <c r="BG29" s="39"/>
    </row>
    <row r="30" spans="1:59">
      <c r="A30" s="42" t="s">
        <v>52</v>
      </c>
      <c r="B30" s="42">
        <v>4.7503744115196396</v>
      </c>
      <c r="C30" s="42">
        <v>2.6552072422741202</v>
      </c>
      <c r="D30" s="42">
        <v>0.31986787234042602</v>
      </c>
      <c r="E30" s="42">
        <v>1.9122992896937498E-2</v>
      </c>
      <c r="F30" s="42">
        <v>0.10671745661498699</v>
      </c>
      <c r="G30" s="42">
        <v>7.8512899756461101</v>
      </c>
      <c r="H30" s="44"/>
      <c r="I30" s="44"/>
      <c r="J30" s="41"/>
      <c r="L30" s="42" t="s">
        <v>52</v>
      </c>
      <c r="M30" s="42">
        <v>4.7503744115196396</v>
      </c>
      <c r="N30" s="42">
        <v>2.6552072422741202</v>
      </c>
      <c r="O30" s="42">
        <v>0.31986787234042602</v>
      </c>
      <c r="P30" s="42">
        <v>1.9122992896937498E-2</v>
      </c>
      <c r="Q30" s="42">
        <v>0.10671745661498699</v>
      </c>
      <c r="R30" s="42">
        <v>7.8512899756461101</v>
      </c>
      <c r="S30" s="44"/>
      <c r="T30" s="44"/>
      <c r="U30" s="41"/>
      <c r="W30" s="42" t="s">
        <v>52</v>
      </c>
      <c r="X30" s="42">
        <v>4.7503744115196396</v>
      </c>
      <c r="Y30" s="42">
        <v>2.6552072422741202</v>
      </c>
      <c r="Z30" s="42">
        <v>0.31986787234042602</v>
      </c>
      <c r="AA30" s="42">
        <v>1.9122992896937498E-2</v>
      </c>
      <c r="AB30" s="42">
        <v>0.10671745661498699</v>
      </c>
      <c r="AC30" s="42">
        <v>7.8512899756461101</v>
      </c>
      <c r="AD30" s="44"/>
      <c r="AE30" s="44"/>
      <c r="AF30" s="41"/>
      <c r="AH30" s="42" t="s">
        <v>52</v>
      </c>
      <c r="AI30" s="42">
        <v>4.7503744115196396</v>
      </c>
      <c r="AJ30" s="42">
        <v>2.6552072422741202</v>
      </c>
      <c r="AK30" s="42">
        <v>0.31986787234042602</v>
      </c>
      <c r="AL30" s="42">
        <v>1.9122992896937498E-2</v>
      </c>
      <c r="AM30" s="42">
        <v>0.10671745661498699</v>
      </c>
      <c r="AN30" s="42">
        <v>7.8512899756461101</v>
      </c>
      <c r="AO30" s="44"/>
      <c r="AP30" s="44"/>
      <c r="AQ30" s="41"/>
      <c r="AX30" s="49"/>
      <c r="AY30" s="39"/>
      <c r="AZ30" s="39"/>
      <c r="BA30" s="39"/>
      <c r="BB30" s="39"/>
      <c r="BC30" s="49"/>
      <c r="BD30" s="39"/>
      <c r="BE30" s="39"/>
      <c r="BF30" s="39"/>
      <c r="BG30" s="39"/>
    </row>
    <row r="31" spans="1:59">
      <c r="A31" s="42" t="s">
        <v>53</v>
      </c>
      <c r="B31" s="44">
        <v>4.6200688213593804</v>
      </c>
      <c r="C31" s="44">
        <v>2.64036613436941</v>
      </c>
      <c r="D31" s="44">
        <v>0.30059314853202301</v>
      </c>
      <c r="E31" s="44">
        <v>1.9122936371900101E-2</v>
      </c>
      <c r="F31" s="44">
        <v>0.10671612596027601</v>
      </c>
      <c r="G31" s="44">
        <v>7.6868671665929904</v>
      </c>
      <c r="H31" s="44">
        <f>100*(1-G31/G30)</f>
        <v>2.094213938895928</v>
      </c>
      <c r="I31" s="44">
        <f>SQRT(G30-G31)</f>
        <v>0.40549082486921906</v>
      </c>
      <c r="J31" s="41"/>
      <c r="L31" s="42" t="s">
        <v>53</v>
      </c>
      <c r="M31" s="44">
        <v>4.6200688213593804</v>
      </c>
      <c r="N31" s="44">
        <v>2.64036613436941</v>
      </c>
      <c r="O31" s="44">
        <v>0.45739270529613002</v>
      </c>
      <c r="P31" s="44">
        <v>1.9122990068804399E-2</v>
      </c>
      <c r="Q31" s="44">
        <v>0.10671609409349</v>
      </c>
      <c r="R31" s="44">
        <v>7.8436667451872104</v>
      </c>
      <c r="S31" s="44">
        <f>100*(1-R31/R30)</f>
        <v>9.7095260556501195E-2</v>
      </c>
      <c r="T31" s="44">
        <f>SQRT(R30-R31)</f>
        <v>8.7311113032074422E-2</v>
      </c>
      <c r="U31" s="41"/>
      <c r="W31" s="42" t="s">
        <v>53</v>
      </c>
      <c r="X31" s="44">
        <v>3.9822492446984898</v>
      </c>
      <c r="Y31" s="44">
        <v>2.4955609535466898</v>
      </c>
      <c r="Z31" s="44">
        <v>0.30261260357249897</v>
      </c>
      <c r="AA31" s="44">
        <v>2.1435757879558998E-2</v>
      </c>
      <c r="AB31" s="44">
        <v>0.16666536008631799</v>
      </c>
      <c r="AC31" s="44">
        <v>6.9685239197835598</v>
      </c>
      <c r="AD31" s="44">
        <f>100*(1-AC31/AC30)</f>
        <v>11.2435798270195</v>
      </c>
      <c r="AE31" s="44">
        <f>SQRT(AC30-AC31)</f>
        <v>0.93955630797869172</v>
      </c>
      <c r="AF31" s="41"/>
      <c r="AH31" s="42" t="s">
        <v>53</v>
      </c>
      <c r="AI31" s="44">
        <v>3.4682398800943499</v>
      </c>
      <c r="AJ31" s="44">
        <v>2.4007199308708298</v>
      </c>
      <c r="AK31" s="44">
        <v>0.35369065679193501</v>
      </c>
      <c r="AL31" s="44">
        <v>0.119832585390826</v>
      </c>
      <c r="AM31" s="44">
        <v>0.183402753532906</v>
      </c>
      <c r="AN31" s="44">
        <v>6.5258858066808401</v>
      </c>
      <c r="AO31" s="44">
        <f>100*(1-AN31/AN30)</f>
        <v>16.881355459759305</v>
      </c>
      <c r="AP31" s="44">
        <f>SQRT(AN30-AN31)</f>
        <v>1.1512619897161853</v>
      </c>
      <c r="AQ31" s="41"/>
      <c r="AX31" s="49"/>
      <c r="AY31" s="39"/>
      <c r="AZ31" s="39"/>
      <c r="BA31" s="39"/>
      <c r="BB31" s="39"/>
      <c r="BC31" s="49"/>
      <c r="BD31" s="39"/>
      <c r="BE31" s="39"/>
      <c r="BF31" s="39"/>
      <c r="BG31" s="39"/>
    </row>
    <row r="32" spans="1:59">
      <c r="A32" s="42"/>
      <c r="B32" s="52" t="s">
        <v>55</v>
      </c>
      <c r="C32" s="49"/>
      <c r="D32" s="49"/>
      <c r="E32" s="49"/>
      <c r="F32" s="49"/>
      <c r="G32" s="49"/>
      <c r="H32" s="49"/>
      <c r="I32" s="49"/>
      <c r="J32" s="41"/>
      <c r="L32" s="42"/>
      <c r="M32" s="52" t="s">
        <v>55</v>
      </c>
      <c r="N32" s="49"/>
      <c r="O32" s="49"/>
      <c r="P32" s="49"/>
      <c r="Q32" s="49"/>
      <c r="R32" s="49"/>
      <c r="S32" s="49"/>
      <c r="T32" s="49"/>
      <c r="U32" s="41"/>
      <c r="W32" s="42"/>
      <c r="X32" s="52" t="s">
        <v>55</v>
      </c>
      <c r="Y32" s="49"/>
      <c r="Z32" s="49"/>
      <c r="AA32" s="49"/>
      <c r="AB32" s="49"/>
      <c r="AC32" s="49"/>
      <c r="AD32" s="49"/>
      <c r="AE32" s="49"/>
      <c r="AF32" s="41"/>
      <c r="AH32" s="42"/>
      <c r="AI32" s="52" t="s">
        <v>55</v>
      </c>
      <c r="AJ32" s="49"/>
      <c r="AK32" s="49"/>
      <c r="AL32" s="49"/>
      <c r="AM32" s="49"/>
      <c r="AN32" s="49"/>
      <c r="AO32" s="49"/>
      <c r="AP32" s="49"/>
      <c r="AQ32" s="41"/>
      <c r="AX32" s="49"/>
      <c r="AY32" s="39"/>
      <c r="AZ32" s="39"/>
      <c r="BA32" s="39"/>
      <c r="BB32" s="39"/>
      <c r="BC32" s="49"/>
      <c r="BD32" s="39"/>
      <c r="BE32" s="39"/>
      <c r="BF32" s="39"/>
      <c r="BG32" s="39"/>
    </row>
    <row r="33" spans="1:59">
      <c r="A33" s="42" t="s">
        <v>52</v>
      </c>
      <c r="B33" s="42">
        <v>4.7503744115196396</v>
      </c>
      <c r="C33" s="42">
        <v>2.6552072422741202</v>
      </c>
      <c r="D33" s="42">
        <v>0.31986787234042602</v>
      </c>
      <c r="E33" s="42">
        <v>1.9122992896937498E-2</v>
      </c>
      <c r="F33" s="42">
        <v>0.10671745661498699</v>
      </c>
      <c r="G33" s="42">
        <v>5.4761027698862899</v>
      </c>
      <c r="H33" s="44"/>
      <c r="I33" s="44"/>
      <c r="J33" s="41"/>
      <c r="L33" s="42" t="s">
        <v>52</v>
      </c>
      <c r="M33" s="42">
        <v>4.7503744115196396</v>
      </c>
      <c r="N33" s="42">
        <v>2.6552072422741202</v>
      </c>
      <c r="O33" s="42">
        <v>0.31986787234042602</v>
      </c>
      <c r="P33" s="42">
        <v>1.9122992896937498E-2</v>
      </c>
      <c r="Q33" s="42">
        <v>0.10671745661498699</v>
      </c>
      <c r="R33" s="42">
        <v>5.4761027698862899</v>
      </c>
      <c r="S33" s="44"/>
      <c r="T33" s="44"/>
      <c r="U33" s="41"/>
      <c r="W33" s="42" t="s">
        <v>52</v>
      </c>
      <c r="X33" s="42">
        <v>4.7503744115196396</v>
      </c>
      <c r="Y33" s="42">
        <v>2.6552072422741202</v>
      </c>
      <c r="Z33" s="42">
        <v>0.31986787234042602</v>
      </c>
      <c r="AA33" s="42">
        <v>1.9122992896937498E-2</v>
      </c>
      <c r="AB33" s="42">
        <v>0.10671745661498699</v>
      </c>
      <c r="AC33" s="42">
        <v>5.4761027698862899</v>
      </c>
      <c r="AD33" s="44"/>
      <c r="AE33" s="44"/>
      <c r="AF33" s="41"/>
      <c r="AH33" s="42" t="s">
        <v>52</v>
      </c>
      <c r="AI33" s="42">
        <v>4.7503744115196396</v>
      </c>
      <c r="AJ33" s="42">
        <v>2.6552072422741202</v>
      </c>
      <c r="AK33" s="42">
        <v>0.31986787234042602</v>
      </c>
      <c r="AL33" s="42">
        <v>1.9122992896937498E-2</v>
      </c>
      <c r="AM33" s="42">
        <v>0.10671745661498699</v>
      </c>
      <c r="AN33" s="42">
        <v>5.4761027698862899</v>
      </c>
      <c r="AO33" s="44"/>
      <c r="AP33" s="44"/>
      <c r="AQ33" s="41"/>
      <c r="AX33" s="49"/>
      <c r="AY33" s="39"/>
      <c r="AZ33" s="39"/>
      <c r="BA33" s="39"/>
      <c r="BB33" s="39"/>
      <c r="BC33" s="49"/>
      <c r="BD33" s="39"/>
      <c r="BE33" s="39"/>
      <c r="BF33" s="39"/>
      <c r="BG33" s="39"/>
    </row>
    <row r="34" spans="1:59">
      <c r="A34" s="42" t="s">
        <v>53</v>
      </c>
      <c r="B34" s="44">
        <v>4.6200688213593804</v>
      </c>
      <c r="C34" s="44">
        <v>2.64036613436941</v>
      </c>
      <c r="D34" s="44">
        <v>0.30059314802206799</v>
      </c>
      <c r="E34" s="44">
        <v>1.9122940236247901E-2</v>
      </c>
      <c r="F34" s="44">
        <v>0.106716122329625</v>
      </c>
      <c r="G34" s="44">
        <v>5.3768327556370403</v>
      </c>
      <c r="H34" s="44">
        <f>100*(1-G34/G33)</f>
        <v>1.8127858154004417</v>
      </c>
      <c r="I34" s="44">
        <f>SQRT(G33-G34)</f>
        <v>0.3150714430875155</v>
      </c>
      <c r="J34" s="41"/>
      <c r="L34" s="42" t="s">
        <v>53</v>
      </c>
      <c r="M34" s="44">
        <v>4.6200688213593804</v>
      </c>
      <c r="N34" s="44">
        <v>2.64036613436941</v>
      </c>
      <c r="O34" s="44">
        <v>0.45739270686400202</v>
      </c>
      <c r="P34" s="44">
        <v>1.9122988792769399E-2</v>
      </c>
      <c r="Q34" s="44">
        <v>0.106716085667559</v>
      </c>
      <c r="R34" s="44">
        <v>5.5336323263734304</v>
      </c>
      <c r="S34" s="44">
        <f>100*(1-R34/R33)</f>
        <v>-1.0505565528006855</v>
      </c>
      <c r="T34" s="44" t="e">
        <f>SQRT(R33-R34)</f>
        <v>#NUM!</v>
      </c>
      <c r="U34" s="41"/>
      <c r="W34" s="42" t="s">
        <v>53</v>
      </c>
      <c r="X34" s="44">
        <v>4.3130292593594399</v>
      </c>
      <c r="Y34" s="44">
        <v>2.50337632884183</v>
      </c>
      <c r="Z34" s="44">
        <v>0.29814246330137401</v>
      </c>
      <c r="AA34" s="44">
        <v>2.2173626716025501E-2</v>
      </c>
      <c r="AB34" s="44">
        <v>0.120268186136802</v>
      </c>
      <c r="AC34" s="44">
        <v>5.1004752346757396</v>
      </c>
      <c r="AD34" s="44">
        <f>100*(1-AC34/AC33)</f>
        <v>6.8593952852048172</v>
      </c>
      <c r="AE34" s="44">
        <f>SQRT(AC33-AC34)</f>
        <v>0.61288460187098048</v>
      </c>
      <c r="AF34" s="41"/>
      <c r="AH34" s="42" t="s">
        <v>53</v>
      </c>
      <c r="AI34" s="44">
        <v>3.8121384999733898</v>
      </c>
      <c r="AJ34" s="44">
        <v>2.35101408800428</v>
      </c>
      <c r="AK34" s="44">
        <v>0.34873684850176201</v>
      </c>
      <c r="AL34" s="44">
        <v>8.6236411686422196E-2</v>
      </c>
      <c r="AM34" s="44">
        <v>0.14638857300717101</v>
      </c>
      <c r="AN34" s="44">
        <v>4.8384451711863301</v>
      </c>
      <c r="AO34" s="44">
        <f>100*(1-AN34/AN33)</f>
        <v>11.644368732568555</v>
      </c>
      <c r="AP34" s="44">
        <f>SQRT(AN33-AN34)</f>
        <v>0.7985346571689671</v>
      </c>
      <c r="AQ34" s="41"/>
    </row>
    <row r="35" spans="1:59">
      <c r="A35" s="42"/>
      <c r="B35" s="52" t="s">
        <v>56</v>
      </c>
      <c r="C35" s="49"/>
      <c r="D35" s="49"/>
      <c r="E35" s="49"/>
      <c r="F35" s="49"/>
      <c r="G35" s="49"/>
      <c r="H35" s="49"/>
      <c r="I35" s="49"/>
      <c r="J35" s="41"/>
      <c r="L35" s="42"/>
      <c r="M35" s="52" t="s">
        <v>56</v>
      </c>
      <c r="N35" s="49"/>
      <c r="O35" s="49"/>
      <c r="P35" s="49"/>
      <c r="Q35" s="49"/>
      <c r="R35" s="49"/>
      <c r="S35" s="49"/>
      <c r="T35" s="49"/>
      <c r="U35" s="41"/>
      <c r="W35" s="42"/>
      <c r="X35" s="52" t="s">
        <v>56</v>
      </c>
      <c r="Y35" s="49"/>
      <c r="Z35" s="49"/>
      <c r="AA35" s="49"/>
      <c r="AB35" s="49"/>
      <c r="AC35" s="49"/>
      <c r="AD35" s="49"/>
      <c r="AE35" s="49"/>
      <c r="AF35" s="41"/>
      <c r="AH35" s="42"/>
      <c r="AI35" s="52" t="s">
        <v>56</v>
      </c>
      <c r="AJ35" s="49"/>
      <c r="AK35" s="49"/>
      <c r="AL35" s="49"/>
      <c r="AM35" s="49"/>
      <c r="AN35" s="49"/>
      <c r="AO35" s="49"/>
      <c r="AP35" s="49"/>
      <c r="AQ35" s="41"/>
    </row>
    <row r="36" spans="1:59">
      <c r="A36" s="42" t="s">
        <v>52</v>
      </c>
      <c r="B36" s="42">
        <v>4.7503744115196396</v>
      </c>
      <c r="C36" s="42">
        <v>2.6552072422741202</v>
      </c>
      <c r="D36" s="42">
        <v>0.31986787234042602</v>
      </c>
      <c r="E36" s="42">
        <v>1.9122992896937498E-2</v>
      </c>
      <c r="F36" s="42">
        <v>0.10671745661498699</v>
      </c>
      <c r="G36" s="42">
        <v>6.5236863545090502</v>
      </c>
      <c r="H36" s="44"/>
      <c r="I36" s="44"/>
      <c r="J36" s="41"/>
      <c r="L36" s="42" t="s">
        <v>52</v>
      </c>
      <c r="M36" s="42">
        <v>4.7503744115196396</v>
      </c>
      <c r="N36" s="42">
        <v>2.6552072422741202</v>
      </c>
      <c r="O36" s="42">
        <v>0.31986787234042602</v>
      </c>
      <c r="P36" s="42">
        <v>1.9122992896937498E-2</v>
      </c>
      <c r="Q36" s="42">
        <v>0.10671745661498699</v>
      </c>
      <c r="R36" s="42">
        <v>6.5236863545090502</v>
      </c>
      <c r="S36" s="44"/>
      <c r="T36" s="44"/>
      <c r="U36" s="41"/>
      <c r="W36" s="42" t="s">
        <v>52</v>
      </c>
      <c r="X36" s="42">
        <v>4.7503744115196396</v>
      </c>
      <c r="Y36" s="42">
        <v>2.6552072422741202</v>
      </c>
      <c r="Z36" s="42">
        <v>0.31986787234042602</v>
      </c>
      <c r="AA36" s="42">
        <v>1.9122992896937498E-2</v>
      </c>
      <c r="AB36" s="42">
        <v>0.10671745661498699</v>
      </c>
      <c r="AC36" s="42">
        <v>6.5236863545090502</v>
      </c>
      <c r="AD36" s="44"/>
      <c r="AE36" s="44"/>
      <c r="AF36" s="41"/>
      <c r="AH36" s="42" t="s">
        <v>52</v>
      </c>
      <c r="AI36" s="42">
        <v>4.7503744115196396</v>
      </c>
      <c r="AJ36" s="42">
        <v>2.6552072422741202</v>
      </c>
      <c r="AK36" s="42">
        <v>0.31986787234042602</v>
      </c>
      <c r="AL36" s="42">
        <v>1.9122992896937498E-2</v>
      </c>
      <c r="AM36" s="42">
        <v>0.10671745661498699</v>
      </c>
      <c r="AN36" s="42">
        <v>6.5236863545090502</v>
      </c>
      <c r="AO36" s="44"/>
      <c r="AP36" s="44"/>
      <c r="AQ36" s="41"/>
    </row>
    <row r="37" spans="1:59">
      <c r="A37" s="42" t="s">
        <v>53</v>
      </c>
      <c r="B37" s="44">
        <v>4.6200688213593804</v>
      </c>
      <c r="C37" s="44">
        <v>2.64036613436941</v>
      </c>
      <c r="D37" s="44">
        <v>0.30059314789463998</v>
      </c>
      <c r="E37" s="44">
        <v>1.912294580796E-2</v>
      </c>
      <c r="F37" s="44">
        <v>0.106716132274669</v>
      </c>
      <c r="G37" s="44">
        <v>6.36668411452135</v>
      </c>
      <c r="H37" s="44">
        <f>100*(1-G37/G36)</f>
        <v>2.4066491160965042</v>
      </c>
      <c r="I37" s="44">
        <f>SQRT((G36-G37)/0.5)</f>
        <v>0.56036102646008534</v>
      </c>
      <c r="J37" s="41"/>
      <c r="L37" s="42" t="s">
        <v>53</v>
      </c>
      <c r="M37" s="44">
        <v>4.6200688213593804</v>
      </c>
      <c r="N37" s="44">
        <v>2.64036613436941</v>
      </c>
      <c r="O37" s="44">
        <v>0.45739270620775102</v>
      </c>
      <c r="P37" s="44">
        <v>1.9122987057075599E-2</v>
      </c>
      <c r="Q37" s="44">
        <v>0.106716089454105</v>
      </c>
      <c r="R37" s="44">
        <v>6.52348367126302</v>
      </c>
      <c r="S37" s="44">
        <f>100*(1-R37/R36)</f>
        <v>3.106882137127176E-3</v>
      </c>
      <c r="T37" s="44">
        <f>SQRT((R36-R37)/0.5)</f>
        <v>2.0133715306928972E-2</v>
      </c>
      <c r="U37" s="41"/>
      <c r="W37" s="42" t="s">
        <v>53</v>
      </c>
      <c r="X37" s="44">
        <v>3.88339195172269</v>
      </c>
      <c r="Y37" s="44">
        <v>2.54680931596259</v>
      </c>
      <c r="Z37" s="44">
        <v>0.29908677753098201</v>
      </c>
      <c r="AA37" s="44">
        <v>1.90658321880935E-2</v>
      </c>
      <c r="AB37" s="44">
        <v>0.17082598463179099</v>
      </c>
      <c r="AC37" s="44">
        <v>5.6457752040548597</v>
      </c>
      <c r="AD37" s="44">
        <f>100*(1-AC37/AC36)</f>
        <v>13.457286306344185</v>
      </c>
      <c r="AE37" s="44">
        <f>SQRT((AC36-AC37)/0.5)</f>
        <v>1.3250744510812897</v>
      </c>
      <c r="AF37" s="41"/>
      <c r="AH37" s="42" t="s">
        <v>53</v>
      </c>
      <c r="AI37" s="44">
        <v>3.4435623746999702</v>
      </c>
      <c r="AJ37" s="44">
        <v>2.5156866313666399</v>
      </c>
      <c r="AK37" s="44">
        <v>0.35374781211267697</v>
      </c>
      <c r="AL37" s="44">
        <v>0.110097277267728</v>
      </c>
      <c r="AM37" s="44">
        <v>0.179487557538278</v>
      </c>
      <c r="AN37" s="44">
        <v>5.3447383373019797</v>
      </c>
      <c r="AO37" s="44">
        <f>100*(1-AN37/AN36)</f>
        <v>18.071807152289043</v>
      </c>
      <c r="AP37" s="44">
        <f>SQRT((AN36-AN37)/0.5)</f>
        <v>1.5355442144119917</v>
      </c>
      <c r="AQ37" s="41"/>
      <c r="AW37" t="s">
        <v>71</v>
      </c>
      <c r="AX37" t="s">
        <v>74</v>
      </c>
      <c r="AY37" t="s">
        <v>75</v>
      </c>
      <c r="AZ37" t="s">
        <v>76</v>
      </c>
      <c r="BA37" t="s">
        <v>77</v>
      </c>
      <c r="BB37" t="s">
        <v>74</v>
      </c>
      <c r="BC37" t="s">
        <v>75</v>
      </c>
      <c r="BD37" t="s">
        <v>76</v>
      </c>
      <c r="BE37" t="s">
        <v>77</v>
      </c>
      <c r="BF37" s="41"/>
    </row>
    <row r="38" spans="1:59">
      <c r="A38" s="42"/>
      <c r="B38" s="52" t="s">
        <v>57</v>
      </c>
      <c r="C38" s="49"/>
      <c r="D38" s="49"/>
      <c r="E38" s="49"/>
      <c r="F38" s="49"/>
      <c r="G38" s="49"/>
      <c r="H38" s="49"/>
      <c r="I38" s="49"/>
      <c r="J38" s="41"/>
      <c r="L38" s="42"/>
      <c r="M38" s="52" t="s">
        <v>57</v>
      </c>
      <c r="N38" s="49"/>
      <c r="O38" s="49"/>
      <c r="P38" s="49"/>
      <c r="Q38" s="49"/>
      <c r="R38" s="49"/>
      <c r="S38" s="49"/>
      <c r="T38" s="49"/>
      <c r="U38" s="41"/>
      <c r="W38" s="42"/>
      <c r="X38" s="52" t="s">
        <v>57</v>
      </c>
      <c r="Y38" s="49"/>
      <c r="Z38" s="49"/>
      <c r="AA38" s="49"/>
      <c r="AB38" s="49"/>
      <c r="AC38" s="49"/>
      <c r="AD38" s="49"/>
      <c r="AE38" s="49"/>
      <c r="AF38" s="41"/>
      <c r="AH38" s="42"/>
      <c r="AI38" s="52" t="s">
        <v>57</v>
      </c>
      <c r="AJ38" s="49"/>
      <c r="AK38" s="49"/>
      <c r="AL38" s="49"/>
      <c r="AM38" s="49"/>
      <c r="AN38" s="49"/>
      <c r="AO38" s="49"/>
      <c r="AP38" s="49"/>
      <c r="AQ38" s="41"/>
      <c r="AW38">
        <v>1</v>
      </c>
      <c r="AX38" s="39">
        <v>0.573994</v>
      </c>
      <c r="AY38" s="39">
        <v>0.55924499999999999</v>
      </c>
      <c r="AZ38" s="39">
        <v>6.679513</v>
      </c>
      <c r="BA38" s="39">
        <v>4.4355960000000003</v>
      </c>
      <c r="BB38" s="39">
        <v>1.4987109999999999</v>
      </c>
      <c r="BC38" s="39">
        <v>1.6701170000000001</v>
      </c>
      <c r="BD38" s="39">
        <v>21.359853000000001</v>
      </c>
      <c r="BE38" s="39">
        <v>15.393980000000001</v>
      </c>
      <c r="BF38" s="41"/>
    </row>
    <row r="39" spans="1:59">
      <c r="A39" s="42" t="s">
        <v>52</v>
      </c>
      <c r="B39" s="42">
        <v>4.7503744115196396</v>
      </c>
      <c r="C39" s="42">
        <v>2.6552072422741202</v>
      </c>
      <c r="D39" s="42">
        <v>0.31986787234042602</v>
      </c>
      <c r="E39" s="42">
        <v>1.9122992896937498E-2</v>
      </c>
      <c r="F39" s="42">
        <v>0.10671745661498699</v>
      </c>
      <c r="G39" s="42">
        <v>7.6284358147199303</v>
      </c>
      <c r="H39" s="44"/>
      <c r="I39" s="44"/>
      <c r="J39" s="41"/>
      <c r="L39" s="42" t="s">
        <v>52</v>
      </c>
      <c r="M39" s="42">
        <v>4.7503744115196396</v>
      </c>
      <c r="N39" s="42">
        <v>2.6552072422741202</v>
      </c>
      <c r="O39" s="42">
        <v>0.31986787234042602</v>
      </c>
      <c r="P39" s="42">
        <v>1.9122992896937498E-2</v>
      </c>
      <c r="Q39" s="42">
        <v>0.10671745661498699</v>
      </c>
      <c r="R39" s="42">
        <v>7.6284358147199303</v>
      </c>
      <c r="S39" s="44"/>
      <c r="T39" s="44"/>
      <c r="U39" s="41"/>
      <c r="W39" s="42" t="s">
        <v>52</v>
      </c>
      <c r="X39" s="42">
        <v>4.7503744115196396</v>
      </c>
      <c r="Y39" s="42">
        <v>2.6552072422741202</v>
      </c>
      <c r="Z39" s="42">
        <v>0.31986787234042602</v>
      </c>
      <c r="AA39" s="42">
        <v>1.9122992896937498E-2</v>
      </c>
      <c r="AB39" s="42">
        <v>0.10671745661498699</v>
      </c>
      <c r="AC39" s="42">
        <v>7.6284358147199303</v>
      </c>
      <c r="AD39" s="44"/>
      <c r="AE39" s="44"/>
      <c r="AF39" s="41"/>
      <c r="AH39" s="42" t="s">
        <v>52</v>
      </c>
      <c r="AI39" s="42">
        <v>4.7503744115196396</v>
      </c>
      <c r="AJ39" s="42">
        <v>2.6552072422741202</v>
      </c>
      <c r="AK39" s="42">
        <v>0.31986787234042602</v>
      </c>
      <c r="AL39" s="42">
        <v>1.9122992896937498E-2</v>
      </c>
      <c r="AM39" s="42">
        <v>0.10671745661498699</v>
      </c>
      <c r="AN39" s="42">
        <v>7.6284358147199303</v>
      </c>
      <c r="AO39" s="44"/>
      <c r="AP39" s="44"/>
      <c r="AQ39" s="41"/>
      <c r="AW39">
        <f t="shared" ref="AW39:AW47" si="21">1+AW38</f>
        <v>2</v>
      </c>
      <c r="AX39" s="39">
        <v>0.46274700000000002</v>
      </c>
      <c r="AY39" s="39">
        <v>0.498222</v>
      </c>
      <c r="AZ39" s="39">
        <v>6.4517259999999998</v>
      </c>
      <c r="BA39" s="39">
        <v>4.3783799999999999</v>
      </c>
      <c r="BB39" s="39">
        <v>1.470324</v>
      </c>
      <c r="BC39" s="39">
        <v>1.7739849999999999</v>
      </c>
      <c r="BD39" s="39">
        <v>21.746354</v>
      </c>
      <c r="BE39" s="39">
        <v>15.449557</v>
      </c>
      <c r="BF39" s="41"/>
    </row>
    <row r="40" spans="1:59">
      <c r="A40" s="42" t="s">
        <v>53</v>
      </c>
      <c r="B40" s="44">
        <v>4.6200688213593804</v>
      </c>
      <c r="C40" s="44">
        <v>2.64036613436941</v>
      </c>
      <c r="D40" s="44">
        <v>0.30059314816142402</v>
      </c>
      <c r="E40" s="44">
        <v>1.91229420518901E-2</v>
      </c>
      <c r="F40" s="44">
        <v>0.10671611881380599</v>
      </c>
      <c r="G40" s="44">
        <v>7.47365106024235</v>
      </c>
      <c r="H40" s="44">
        <f>100*(1-G40/G39)</f>
        <v>2.0290497060866053</v>
      </c>
      <c r="I40" s="44">
        <f>SQRT(G39-G40)</f>
        <v>0.39342693664463319</v>
      </c>
      <c r="J40" s="41"/>
      <c r="L40" s="42" t="s">
        <v>53</v>
      </c>
      <c r="M40" s="44">
        <v>4.6200688213593804</v>
      </c>
      <c r="N40" s="44">
        <v>2.64036613436941</v>
      </c>
      <c r="O40" s="44">
        <v>0.45739270598555998</v>
      </c>
      <c r="P40" s="44">
        <v>1.91229871338944E-2</v>
      </c>
      <c r="Q40" s="44">
        <v>0.10671609037025</v>
      </c>
      <c r="R40" s="44">
        <v>7.5520508474736401</v>
      </c>
      <c r="S40" s="44">
        <f>100*(1-R40/R39)</f>
        <v>1.0013188693139052</v>
      </c>
      <c r="T40" s="44">
        <f>SQRT(R39-R40)</f>
        <v>0.27637830458682927</v>
      </c>
      <c r="U40" s="41"/>
      <c r="W40" s="42" t="s">
        <v>53</v>
      </c>
      <c r="X40" s="44">
        <v>3.6569144906156099</v>
      </c>
      <c r="Y40" s="44">
        <v>2.4138137746741899</v>
      </c>
      <c r="Z40" s="44">
        <v>0.315863971186432</v>
      </c>
      <c r="AA40" s="44">
        <v>2.5838015659960599E-2</v>
      </c>
      <c r="AB40" s="44">
        <v>0.25663613189962398</v>
      </c>
      <c r="AC40" s="44">
        <v>6.3698973246627997</v>
      </c>
      <c r="AD40" s="44">
        <f>100*(1-AC40/AC39)</f>
        <v>16.497988848888756</v>
      </c>
      <c r="AE40" s="44">
        <f>SQRT(AC39-AC40)</f>
        <v>1.1218460188711865</v>
      </c>
      <c r="AF40" s="41"/>
      <c r="AH40" s="42" t="s">
        <v>53</v>
      </c>
      <c r="AI40" s="44">
        <v>3.1129469337051301</v>
      </c>
      <c r="AJ40" s="44">
        <v>2.30987950603126</v>
      </c>
      <c r="AK40" s="44">
        <v>0.36373524648447098</v>
      </c>
      <c r="AL40" s="44">
        <v>0.19146910938359801</v>
      </c>
      <c r="AM40" s="44">
        <v>0.26182849825413501</v>
      </c>
      <c r="AN40" s="44">
        <v>5.83134286679749</v>
      </c>
      <c r="AO40" s="44">
        <f>100*(1-AN40/AN39)</f>
        <v>23.557816983328948</v>
      </c>
      <c r="AP40" s="44">
        <f>SQRT(AN39-AN40)</f>
        <v>1.3405569543747256</v>
      </c>
      <c r="AQ40" s="41"/>
      <c r="AW40">
        <f t="shared" si="21"/>
        <v>3</v>
      </c>
      <c r="AX40" s="39">
        <v>0.52754599999999996</v>
      </c>
      <c r="AY40" s="39">
        <v>0.49179699999999998</v>
      </c>
      <c r="AZ40" s="39">
        <v>6.4981859999999996</v>
      </c>
      <c r="BA40" s="39">
        <v>4.2878829999999999</v>
      </c>
      <c r="BB40" s="39">
        <v>1.625759</v>
      </c>
      <c r="BC40" s="39">
        <v>1.8718490000000001</v>
      </c>
      <c r="BD40" s="39">
        <v>21.653403000000001</v>
      </c>
      <c r="BE40" s="39">
        <v>15.364042</v>
      </c>
      <c r="BF40" s="41"/>
    </row>
    <row r="41" spans="1:59">
      <c r="A41" s="42"/>
      <c r="B41" s="52" t="s">
        <v>58</v>
      </c>
      <c r="C41" s="49"/>
      <c r="D41" s="49"/>
      <c r="E41" s="49"/>
      <c r="F41" s="49"/>
      <c r="G41" s="49"/>
      <c r="H41" s="49"/>
      <c r="I41" s="49"/>
      <c r="J41" s="41"/>
      <c r="L41" s="42"/>
      <c r="M41" s="52" t="s">
        <v>58</v>
      </c>
      <c r="N41" s="49"/>
      <c r="O41" s="49"/>
      <c r="P41" s="49"/>
      <c r="Q41" s="49"/>
      <c r="R41" s="49"/>
      <c r="S41" s="49"/>
      <c r="T41" s="49"/>
      <c r="U41" s="41"/>
      <c r="W41" s="42"/>
      <c r="X41" s="52" t="s">
        <v>58</v>
      </c>
      <c r="Y41" s="49"/>
      <c r="Z41" s="49"/>
      <c r="AA41" s="49"/>
      <c r="AB41" s="49"/>
      <c r="AC41" s="49"/>
      <c r="AD41" s="49"/>
      <c r="AE41" s="49"/>
      <c r="AF41" s="41"/>
      <c r="AH41" s="42"/>
      <c r="AI41" s="52" t="s">
        <v>58</v>
      </c>
      <c r="AJ41" s="49"/>
      <c r="AK41" s="49"/>
      <c r="AL41" s="49"/>
      <c r="AM41" s="49"/>
      <c r="AN41" s="49"/>
      <c r="AO41" s="49"/>
      <c r="AP41" s="49"/>
      <c r="AQ41" s="41"/>
      <c r="AW41">
        <f t="shared" si="21"/>
        <v>4</v>
      </c>
      <c r="AX41" s="39">
        <v>0.46219300000000002</v>
      </c>
      <c r="AY41" s="39">
        <v>0.48979299999999998</v>
      </c>
      <c r="AZ41" s="39">
        <v>6.8765650000000003</v>
      </c>
      <c r="BA41" s="39">
        <v>4.4091209999999998</v>
      </c>
      <c r="BB41" s="39">
        <v>1.5009699999999999</v>
      </c>
      <c r="BC41" s="39">
        <v>1.850651</v>
      </c>
      <c r="BD41" s="39">
        <v>21.889237000000001</v>
      </c>
      <c r="BE41" s="39">
        <v>15.590153000000001</v>
      </c>
      <c r="BF41" s="41"/>
    </row>
    <row r="42" spans="1:59">
      <c r="A42" s="42" t="s">
        <v>52</v>
      </c>
      <c r="B42" s="42">
        <v>4.7503744115196396</v>
      </c>
      <c r="C42" s="42">
        <v>2.6552072422741202</v>
      </c>
      <c r="D42" s="42">
        <v>0.31986787234042602</v>
      </c>
      <c r="E42" s="42">
        <v>1.9122992896937498E-2</v>
      </c>
      <c r="F42" s="42">
        <v>0.10671745661498699</v>
      </c>
      <c r="G42" s="42">
        <v>7.7883697508901397</v>
      </c>
      <c r="H42" s="44"/>
      <c r="I42" s="44"/>
      <c r="J42" s="41"/>
      <c r="L42" s="42" t="s">
        <v>52</v>
      </c>
      <c r="M42" s="42">
        <v>4.7503744115196396</v>
      </c>
      <c r="N42" s="42">
        <v>2.6552072422741202</v>
      </c>
      <c r="O42" s="42">
        <v>0.31986787234042602</v>
      </c>
      <c r="P42" s="42">
        <v>1.9122992896937498E-2</v>
      </c>
      <c r="Q42" s="42">
        <v>0.10671745661498699</v>
      </c>
      <c r="R42" s="42">
        <v>7.7883697508901397</v>
      </c>
      <c r="S42" s="44"/>
      <c r="T42" s="44"/>
      <c r="U42" s="41"/>
      <c r="W42" s="42" t="s">
        <v>52</v>
      </c>
      <c r="X42" s="42">
        <v>4.7503744115196396</v>
      </c>
      <c r="Y42" s="42">
        <v>2.6552072422741202</v>
      </c>
      <c r="Z42" s="42">
        <v>0.31986787234042602</v>
      </c>
      <c r="AA42" s="42">
        <v>1.9122992896937498E-2</v>
      </c>
      <c r="AB42" s="42">
        <v>0.10671745661498699</v>
      </c>
      <c r="AC42" s="42">
        <v>7.7883697508901397</v>
      </c>
      <c r="AD42" s="44"/>
      <c r="AE42" s="44"/>
      <c r="AF42" s="41"/>
      <c r="AH42" s="42" t="s">
        <v>52</v>
      </c>
      <c r="AI42" s="42">
        <v>4.7503744115196396</v>
      </c>
      <c r="AJ42" s="42">
        <v>2.6552072422741202</v>
      </c>
      <c r="AK42" s="42">
        <v>0.31986787234042602</v>
      </c>
      <c r="AL42" s="42">
        <v>1.9122992896937498E-2</v>
      </c>
      <c r="AM42" s="42">
        <v>0.10671745661498699</v>
      </c>
      <c r="AN42" s="42">
        <v>7.7883697508901397</v>
      </c>
      <c r="AO42" s="44"/>
      <c r="AP42" s="44"/>
      <c r="AQ42" s="41"/>
      <c r="AW42">
        <f t="shared" si="21"/>
        <v>5</v>
      </c>
      <c r="AX42" s="39">
        <v>0.52397499999999997</v>
      </c>
      <c r="AY42" s="39">
        <v>0.48487400000000003</v>
      </c>
      <c r="AZ42" s="39">
        <v>6.5816460000000001</v>
      </c>
      <c r="BA42" s="39">
        <v>4.3799780000000004</v>
      </c>
      <c r="BB42" s="39">
        <v>1.6368229999999999</v>
      </c>
      <c r="BC42" s="39">
        <v>1.729533</v>
      </c>
      <c r="BD42" s="39">
        <v>21.666879999999999</v>
      </c>
      <c r="BE42" s="39">
        <v>15.122738999999999</v>
      </c>
      <c r="BF42" s="41"/>
    </row>
    <row r="43" spans="1:59">
      <c r="A43" s="42" t="s">
        <v>53</v>
      </c>
      <c r="B43" s="44">
        <v>4.6200688213593804</v>
      </c>
      <c r="C43" s="44">
        <v>2.64036613436941</v>
      </c>
      <c r="D43" s="44">
        <v>0.31008739483901798</v>
      </c>
      <c r="E43" s="44">
        <v>1.91230093014924E-2</v>
      </c>
      <c r="F43" s="44">
        <v>0.10671604913452699</v>
      </c>
      <c r="G43" s="44">
        <v>7.6334418797858099</v>
      </c>
      <c r="H43" s="44">
        <f>100*(1-G43/G42)</f>
        <v>1.9892208004970824</v>
      </c>
      <c r="I43" s="44">
        <f>SQRT(G42-G43)</f>
        <v>0.3936087792521018</v>
      </c>
      <c r="J43" s="41"/>
      <c r="L43" s="42" t="s">
        <v>53</v>
      </c>
      <c r="M43" s="44">
        <v>4.6200688213593804</v>
      </c>
      <c r="N43" s="44">
        <v>2.64036613436941</v>
      </c>
      <c r="O43" s="44">
        <v>0.45739271329101699</v>
      </c>
      <c r="P43" s="44">
        <v>1.9123004449093501E-2</v>
      </c>
      <c r="Q43" s="44">
        <v>0.10671607488873699</v>
      </c>
      <c r="R43" s="44">
        <v>7.7807472086887204</v>
      </c>
      <c r="S43" s="44">
        <f>100*(1-R43/R42)</f>
        <v>9.7870831062540908E-2</v>
      </c>
      <c r="T43" s="44">
        <f>SQRT(R42-R43)</f>
        <v>8.7307171534870692E-2</v>
      </c>
      <c r="U43" s="41"/>
      <c r="W43" s="42" t="s">
        <v>53</v>
      </c>
      <c r="X43" s="44">
        <v>3.65248997003108</v>
      </c>
      <c r="Y43" s="44">
        <v>2.48567302413064</v>
      </c>
      <c r="Z43" s="44">
        <v>0.30172109285085602</v>
      </c>
      <c r="AA43" s="44">
        <v>3.1977148443917101E-2</v>
      </c>
      <c r="AB43" s="44">
        <v>0.26396119051894801</v>
      </c>
      <c r="AC43" s="44">
        <v>6.58785325649401</v>
      </c>
      <c r="AD43" s="44">
        <f>100*(1-AC43/AC42)</f>
        <v>15.4142205980773</v>
      </c>
      <c r="AE43" s="44">
        <f>SQRT(AC42-AC43)</f>
        <v>1.0956808360084289</v>
      </c>
      <c r="AF43" s="41"/>
      <c r="AH43" s="42" t="s">
        <v>53</v>
      </c>
      <c r="AI43" s="44">
        <v>3.12233616493008</v>
      </c>
      <c r="AJ43" s="44">
        <v>2.3160213487936301</v>
      </c>
      <c r="AK43" s="44">
        <v>0.352924549662603</v>
      </c>
      <c r="AL43" s="44">
        <v>0.19147185491162599</v>
      </c>
      <c r="AM43" s="44">
        <v>0.26032814716685598</v>
      </c>
      <c r="AN43" s="44">
        <v>6.01718206442556</v>
      </c>
      <c r="AO43" s="44">
        <f>100*(1-AN43/AN42)</f>
        <v>22.741443243140182</v>
      </c>
      <c r="AP43" s="44">
        <f>SQRT(AN42-AN43)</f>
        <v>1.3308597546190131</v>
      </c>
      <c r="AQ43" s="41"/>
      <c r="AW43">
        <f t="shared" si="21"/>
        <v>6</v>
      </c>
      <c r="AX43" s="39">
        <v>0.48640800000000001</v>
      </c>
      <c r="AY43" s="39">
        <v>0.51977899999999999</v>
      </c>
      <c r="AZ43" s="39">
        <v>6.5669620000000002</v>
      </c>
      <c r="BA43" s="39">
        <v>4.5284319999999996</v>
      </c>
      <c r="BB43" s="39">
        <v>1.484046</v>
      </c>
      <c r="BC43" s="39">
        <v>1.7779849999999999</v>
      </c>
      <c r="BD43" s="39">
        <v>21.822088999999998</v>
      </c>
      <c r="BE43" s="39">
        <v>15.563864000000001</v>
      </c>
      <c r="BF43" s="41"/>
    </row>
    <row r="44" spans="1:59">
      <c r="A44" s="43"/>
      <c r="B44" s="52" t="s">
        <v>59</v>
      </c>
      <c r="C44" s="49"/>
      <c r="D44" s="49"/>
      <c r="E44" s="49"/>
      <c r="F44" s="49"/>
      <c r="G44" s="49"/>
      <c r="H44" s="49"/>
      <c r="I44" s="49"/>
      <c r="J44" s="41"/>
      <c r="L44" s="43"/>
      <c r="M44" s="52" t="s">
        <v>59</v>
      </c>
      <c r="N44" s="49"/>
      <c r="O44" s="49"/>
      <c r="P44" s="49"/>
      <c r="Q44" s="49"/>
      <c r="R44" s="49"/>
      <c r="S44" s="49"/>
      <c r="T44" s="49"/>
      <c r="U44" s="41"/>
      <c r="W44" s="43"/>
      <c r="X44" s="52" t="s">
        <v>59</v>
      </c>
      <c r="Y44" s="49"/>
      <c r="Z44" s="49"/>
      <c r="AA44" s="49"/>
      <c r="AB44" s="49"/>
      <c r="AC44" s="49"/>
      <c r="AD44" s="49"/>
      <c r="AE44" s="49"/>
      <c r="AF44" s="41"/>
      <c r="AH44" s="43"/>
      <c r="AI44" s="52" t="s">
        <v>59</v>
      </c>
      <c r="AJ44" s="49"/>
      <c r="AK44" s="49"/>
      <c r="AL44" s="49"/>
      <c r="AM44" s="49"/>
      <c r="AN44" s="49"/>
      <c r="AO44" s="49"/>
      <c r="AP44" s="49"/>
      <c r="AQ44" s="41"/>
      <c r="AW44">
        <f t="shared" si="21"/>
        <v>7</v>
      </c>
      <c r="AX44" s="39">
        <v>0.460393</v>
      </c>
      <c r="AY44" s="39">
        <v>0.49521399999999999</v>
      </c>
      <c r="AZ44" s="39">
        <v>6.52</v>
      </c>
      <c r="BA44" s="39">
        <v>4.4210839999999996</v>
      </c>
      <c r="BB44" s="39">
        <v>1.5183450000000001</v>
      </c>
      <c r="BC44" s="39">
        <v>1.69049</v>
      </c>
      <c r="BD44" s="39">
        <v>21.390048</v>
      </c>
      <c r="BE44" s="39">
        <v>15.516674</v>
      </c>
      <c r="BF44" s="41"/>
    </row>
    <row r="45" spans="1:59">
      <c r="A45" s="42" t="s">
        <v>52</v>
      </c>
      <c r="B45" s="42">
        <v>4.7503744115196396</v>
      </c>
      <c r="C45" s="42">
        <v>2.6552072422741202</v>
      </c>
      <c r="D45" s="42">
        <v>0.31986787234042602</v>
      </c>
      <c r="E45" s="42">
        <v>1.9122992896937498E-2</v>
      </c>
      <c r="F45" s="42">
        <v>0.10671745661498699</v>
      </c>
      <c r="G45" s="42">
        <v>7.69135603947589</v>
      </c>
      <c r="H45" s="44"/>
      <c r="I45" s="44"/>
      <c r="J45" s="41"/>
      <c r="L45" s="42" t="s">
        <v>52</v>
      </c>
      <c r="M45" s="42">
        <v>4.7503744115196396</v>
      </c>
      <c r="N45" s="42">
        <v>2.6552072422741202</v>
      </c>
      <c r="O45" s="42">
        <v>0.31986787234042602</v>
      </c>
      <c r="P45" s="42">
        <v>1.9122992896937498E-2</v>
      </c>
      <c r="Q45" s="42">
        <v>0.10671745661498699</v>
      </c>
      <c r="R45" s="42">
        <v>7.69135603947589</v>
      </c>
      <c r="S45" s="44"/>
      <c r="T45" s="44"/>
      <c r="U45" s="41"/>
      <c r="W45" s="42" t="s">
        <v>52</v>
      </c>
      <c r="X45" s="42">
        <v>4.7503744115196396</v>
      </c>
      <c r="Y45" s="42">
        <v>2.6552072422741202</v>
      </c>
      <c r="Z45" s="42">
        <v>0.31986787234042602</v>
      </c>
      <c r="AA45" s="42">
        <v>1.9122992896937498E-2</v>
      </c>
      <c r="AB45" s="42">
        <v>0.10671745661498699</v>
      </c>
      <c r="AC45" s="42">
        <v>7.69135603947589</v>
      </c>
      <c r="AD45" s="44"/>
      <c r="AE45" s="44"/>
      <c r="AF45" s="41"/>
      <c r="AH45" s="42" t="s">
        <v>52</v>
      </c>
      <c r="AI45" s="42">
        <v>4.7503744115196396</v>
      </c>
      <c r="AJ45" s="42">
        <v>2.6552072422741202</v>
      </c>
      <c r="AK45" s="42">
        <v>0.31986787234042602</v>
      </c>
      <c r="AL45" s="42">
        <v>1.9122992896937498E-2</v>
      </c>
      <c r="AM45" s="42">
        <v>0.10671745661498699</v>
      </c>
      <c r="AN45" s="42">
        <v>7.69135603947589</v>
      </c>
      <c r="AO45" s="44"/>
      <c r="AP45" s="44"/>
      <c r="AQ45" s="41"/>
      <c r="AW45">
        <f t="shared" si="21"/>
        <v>8</v>
      </c>
      <c r="AX45" s="39">
        <v>0.46693099999999998</v>
      </c>
      <c r="AY45" s="39">
        <v>0.491259</v>
      </c>
      <c r="AZ45" s="39">
        <v>6.5743790000000004</v>
      </c>
      <c r="BA45" s="39">
        <v>4.4939989999999996</v>
      </c>
      <c r="BB45" s="39">
        <v>1.4941580000000001</v>
      </c>
      <c r="BC45" s="39">
        <v>1.85619</v>
      </c>
      <c r="BD45" s="39">
        <v>21.241228</v>
      </c>
      <c r="BE45" s="39">
        <v>15.263495000000001</v>
      </c>
      <c r="BF45" s="41"/>
    </row>
    <row r="46" spans="1:59">
      <c r="A46" s="42" t="s">
        <v>53</v>
      </c>
      <c r="B46" s="44">
        <v>4.6200688213593804</v>
      </c>
      <c r="C46" s="44">
        <v>2.64036613436941</v>
      </c>
      <c r="D46" s="44">
        <v>0.29957132832571798</v>
      </c>
      <c r="E46" s="44">
        <v>1.91230047732289E-2</v>
      </c>
      <c r="F46" s="44">
        <v>0.10671605849919499</v>
      </c>
      <c r="G46" s="44">
        <v>7.53605968316407</v>
      </c>
      <c r="H46" s="44">
        <f>100*(1-G46/G45)</f>
        <v>2.0191024250439282</v>
      </c>
      <c r="I46" s="44">
        <f>SQRT(G45-G46)</f>
        <v>0.39407658686075214</v>
      </c>
      <c r="J46" s="41"/>
      <c r="L46" s="42" t="s">
        <v>53</v>
      </c>
      <c r="M46" s="44">
        <v>4.6200688213593804</v>
      </c>
      <c r="N46" s="44">
        <v>2.64036613436941</v>
      </c>
      <c r="O46" s="44">
        <v>0.45739295622606302</v>
      </c>
      <c r="P46" s="44">
        <v>1.9123004720615702E-2</v>
      </c>
      <c r="Q46" s="44">
        <v>0.10671609594188</v>
      </c>
      <c r="R46" s="44">
        <v>7.6149705345043097</v>
      </c>
      <c r="S46" s="44">
        <f>100*(1-R46/R45)</f>
        <v>0.99313443012560843</v>
      </c>
      <c r="T46" s="44">
        <f>SQRT(R45-R46)</f>
        <v>0.27637927739173979</v>
      </c>
      <c r="U46" s="41"/>
      <c r="W46" s="42" t="s">
        <v>53</v>
      </c>
      <c r="X46" s="44">
        <v>4.0017695052133799</v>
      </c>
      <c r="Y46" s="44">
        <v>2.42324767684361</v>
      </c>
      <c r="Z46" s="44">
        <v>0.32232606254999902</v>
      </c>
      <c r="AA46" s="44">
        <v>2.0455840607216599E-2</v>
      </c>
      <c r="AB46" s="44">
        <v>0.16287761703488099</v>
      </c>
      <c r="AC46" s="44">
        <v>6.7695136709740904</v>
      </c>
      <c r="AD46" s="44">
        <f>100*(1-AC46/AC45)</f>
        <v>11.985433566856651</v>
      </c>
      <c r="AE46" s="44">
        <f>SQRT(AC45-AC46)</f>
        <v>0.96012622529634073</v>
      </c>
      <c r="AF46" s="41"/>
      <c r="AH46" s="42" t="s">
        <v>53</v>
      </c>
      <c r="AI46" s="44">
        <v>3.4504881154150802</v>
      </c>
      <c r="AJ46" s="44">
        <v>2.3982945298443301</v>
      </c>
      <c r="AK46" s="44">
        <v>0.36689142973642802</v>
      </c>
      <c r="AL46" s="44">
        <v>0.119259322955098</v>
      </c>
      <c r="AM46" s="44">
        <v>0.18562617920826899</v>
      </c>
      <c r="AN46" s="44">
        <v>6.3371138622909999</v>
      </c>
      <c r="AO46" s="44">
        <f>100*(1-AN46/AN45)</f>
        <v>17.607326591491034</v>
      </c>
      <c r="AP46" s="44">
        <f>SQRT(AN45-AN46)</f>
        <v>1.163719114384949</v>
      </c>
      <c r="AQ46" s="41"/>
      <c r="AW46">
        <f t="shared" si="21"/>
        <v>9</v>
      </c>
      <c r="AX46" s="39">
        <v>0.46567599999999998</v>
      </c>
      <c r="AY46" s="39">
        <v>0.51959</v>
      </c>
      <c r="AZ46" s="39">
        <v>6.5311709999999996</v>
      </c>
      <c r="BA46" s="39">
        <v>4.298279</v>
      </c>
      <c r="BB46" s="39">
        <v>1.5310170000000001</v>
      </c>
      <c r="BC46" s="39">
        <v>1.7008669999999999</v>
      </c>
      <c r="BD46" s="39">
        <v>21.534481</v>
      </c>
      <c r="BE46" s="39">
        <v>15.325991</v>
      </c>
      <c r="BF46" s="41"/>
    </row>
    <row r="47" spans="1:59">
      <c r="A47" s="46"/>
      <c r="B47" s="50" t="s">
        <v>60</v>
      </c>
      <c r="C47" s="51"/>
      <c r="D47" s="51"/>
      <c r="E47" s="51"/>
      <c r="F47" s="51"/>
      <c r="G47" s="51"/>
      <c r="H47" s="51"/>
      <c r="I47" s="51"/>
      <c r="L47" s="46"/>
      <c r="M47" s="50" t="s">
        <v>60</v>
      </c>
      <c r="N47" s="51"/>
      <c r="O47" s="51"/>
      <c r="P47" s="51"/>
      <c r="Q47" s="51"/>
      <c r="R47" s="51"/>
      <c r="S47" s="51"/>
      <c r="T47" s="51"/>
      <c r="W47" s="46"/>
      <c r="X47" s="50" t="s">
        <v>60</v>
      </c>
      <c r="Y47" s="51"/>
      <c r="Z47" s="51"/>
      <c r="AA47" s="51"/>
      <c r="AB47" s="51"/>
      <c r="AC47" s="51"/>
      <c r="AD47" s="51"/>
      <c r="AE47" s="51"/>
      <c r="AH47" s="46"/>
      <c r="AI47" s="50" t="s">
        <v>60</v>
      </c>
      <c r="AJ47" s="51"/>
      <c r="AK47" s="51"/>
      <c r="AL47" s="51"/>
      <c r="AM47" s="51"/>
      <c r="AN47" s="51"/>
      <c r="AO47" s="51"/>
      <c r="AP47" s="51"/>
      <c r="AW47">
        <f t="shared" si="21"/>
        <v>10</v>
      </c>
      <c r="AX47" s="39">
        <v>0.50802400000000003</v>
      </c>
      <c r="AY47" s="39">
        <v>0.48325000000000001</v>
      </c>
      <c r="AZ47" s="39">
        <v>6.5240989999999996</v>
      </c>
      <c r="BA47" s="39">
        <v>4.3616200000000003</v>
      </c>
      <c r="BB47" s="39">
        <v>1.630382</v>
      </c>
      <c r="BC47" s="39">
        <v>1.762856</v>
      </c>
      <c r="BD47" s="39">
        <v>21.611809000000001</v>
      </c>
      <c r="BE47" s="39">
        <v>14.918074000000001</v>
      </c>
      <c r="BF47" s="41"/>
    </row>
    <row r="48" spans="1:59">
      <c r="A48" s="34" t="s">
        <v>52</v>
      </c>
      <c r="B48" s="36">
        <f t="shared" ref="B48:F48" si="22">AVERAGE(B30,B33,B36,B39,B42,B45)</f>
        <v>4.7503744115196396</v>
      </c>
      <c r="C48" s="36">
        <f t="shared" si="22"/>
        <v>2.6552072422741202</v>
      </c>
      <c r="D48" s="36">
        <f t="shared" si="22"/>
        <v>0.31986787234042602</v>
      </c>
      <c r="E48" s="36">
        <f t="shared" si="22"/>
        <v>1.9122992896937498E-2</v>
      </c>
      <c r="F48" s="36">
        <f t="shared" si="22"/>
        <v>0.10671745661498699</v>
      </c>
      <c r="G48" s="36">
        <f>AVERAGE(G30,G33,G36,G39,G42,G45)</f>
        <v>7.1598734508545689</v>
      </c>
      <c r="H48" s="4"/>
      <c r="I48" s="4"/>
      <c r="L48" s="34" t="s">
        <v>52</v>
      </c>
      <c r="M48" s="34">
        <f t="shared" ref="M48:R49" si="23">AVERAGE(M30,M33,M36,M39,M42,M45)</f>
        <v>4.7503744115196396</v>
      </c>
      <c r="N48" s="34">
        <f t="shared" si="23"/>
        <v>2.6552072422741202</v>
      </c>
      <c r="O48" s="34">
        <f t="shared" si="23"/>
        <v>0.31986787234042602</v>
      </c>
      <c r="P48" s="34">
        <f t="shared" si="23"/>
        <v>1.9122992896937498E-2</v>
      </c>
      <c r="Q48" s="34">
        <f t="shared" si="23"/>
        <v>0.10671745661498699</v>
      </c>
      <c r="R48" s="34">
        <f t="shared" si="23"/>
        <v>7.1598734508545689</v>
      </c>
      <c r="S48" s="4"/>
      <c r="T48" s="4"/>
      <c r="W48" s="34" t="s">
        <v>52</v>
      </c>
      <c r="X48" s="34">
        <f t="shared" ref="X48:AC49" si="24">AVERAGE(X30,X33,X36,X39,X42,X45)</f>
        <v>4.7503744115196396</v>
      </c>
      <c r="Y48" s="34">
        <f t="shared" si="24"/>
        <v>2.6552072422741202</v>
      </c>
      <c r="Z48" s="34">
        <f t="shared" si="24"/>
        <v>0.31986787234042602</v>
      </c>
      <c r="AA48" s="34">
        <f t="shared" si="24"/>
        <v>1.9122992896937498E-2</v>
      </c>
      <c r="AB48" s="34">
        <f t="shared" si="24"/>
        <v>0.10671745661498699</v>
      </c>
      <c r="AC48" s="34">
        <f t="shared" si="24"/>
        <v>7.1598734508545689</v>
      </c>
      <c r="AD48" s="4"/>
      <c r="AE48" s="4"/>
      <c r="AH48" s="34" t="s">
        <v>52</v>
      </c>
      <c r="AI48" s="34">
        <f t="shared" ref="AI48:AN49" si="25">AVERAGE(AI30,AI33,AI36,AI39,AI42,AI45)</f>
        <v>4.7503744115196396</v>
      </c>
      <c r="AJ48" s="34">
        <f t="shared" si="25"/>
        <v>2.6552072422741202</v>
      </c>
      <c r="AK48" s="34">
        <f t="shared" si="25"/>
        <v>0.31986787234042602</v>
      </c>
      <c r="AL48" s="34">
        <f t="shared" si="25"/>
        <v>1.9122992896937498E-2</v>
      </c>
      <c r="AM48" s="34">
        <f t="shared" si="25"/>
        <v>0.10671745661498699</v>
      </c>
      <c r="AN48" s="34">
        <f t="shared" si="25"/>
        <v>7.1598734508545689</v>
      </c>
      <c r="AO48" s="4"/>
      <c r="AP48" s="4"/>
      <c r="AW48" t="s">
        <v>72</v>
      </c>
      <c r="AX48" s="39">
        <f t="shared" ref="AX48:BE48" si="26">AVERAGE(AX38:AX47)</f>
        <v>0.49378869999999997</v>
      </c>
      <c r="AY48" s="39">
        <f t="shared" si="26"/>
        <v>0.50330229999999998</v>
      </c>
      <c r="AZ48" s="39">
        <f t="shared" si="26"/>
        <v>6.5804247</v>
      </c>
      <c r="BA48" s="39">
        <f t="shared" si="26"/>
        <v>4.3994372000000004</v>
      </c>
      <c r="BB48" s="39">
        <f t="shared" si="26"/>
        <v>1.5390535000000001</v>
      </c>
      <c r="BC48" s="39">
        <f t="shared" si="26"/>
        <v>1.7684523000000003</v>
      </c>
      <c r="BD48" s="39">
        <f t="shared" si="26"/>
        <v>21.591538199999999</v>
      </c>
      <c r="BE48" s="39">
        <f t="shared" si="26"/>
        <v>15.3508569</v>
      </c>
      <c r="BF48" s="41"/>
    </row>
    <row r="49" spans="1:57">
      <c r="A49" s="34" t="s">
        <v>53</v>
      </c>
      <c r="B49" s="36">
        <f t="shared" ref="B49:G49" si="27">AVERAGE(B31,B34,B37,B40,B43,B46)</f>
        <v>4.6200688213593812</v>
      </c>
      <c r="C49" s="36">
        <f t="shared" si="27"/>
        <v>2.64036613436941</v>
      </c>
      <c r="D49" s="36">
        <f t="shared" si="27"/>
        <v>0.3020052192958152</v>
      </c>
      <c r="E49" s="36">
        <f t="shared" si="27"/>
        <v>1.9122963090453231E-2</v>
      </c>
      <c r="F49" s="36">
        <f t="shared" si="27"/>
        <v>0.10671610116868301</v>
      </c>
      <c r="G49" s="36">
        <f t="shared" si="27"/>
        <v>7.0122561099906022</v>
      </c>
      <c r="H49" s="4">
        <f>AVERAGE(H31,H34,H37,H40,H43,H46)</f>
        <v>2.0585036336700817</v>
      </c>
      <c r="I49" s="4">
        <f>AVERAGE(I31,I34,I37,I40,I43,I46)</f>
        <v>0.41033926619571787</v>
      </c>
      <c r="L49" s="34" t="s">
        <v>53</v>
      </c>
      <c r="M49" s="34">
        <f t="shared" si="23"/>
        <v>4.6200688213593812</v>
      </c>
      <c r="N49" s="34">
        <f t="shared" si="23"/>
        <v>2.64036613436941</v>
      </c>
      <c r="O49" s="34">
        <f t="shared" si="23"/>
        <v>0.45739274897842047</v>
      </c>
      <c r="P49" s="34">
        <f t="shared" si="23"/>
        <v>1.9122993703708836E-2</v>
      </c>
      <c r="Q49" s="34">
        <f t="shared" si="23"/>
        <v>0.10671608840267016</v>
      </c>
      <c r="R49" s="34">
        <f t="shared" si="23"/>
        <v>7.1414252222483894</v>
      </c>
      <c r="S49" s="4">
        <f>AVERAGE(S31,S34,S37,S40,S43,S46)</f>
        <v>0.19032828673249957</v>
      </c>
      <c r="T49" s="4" t="e">
        <f>AVERAGE(T31,T34,T37,T40,T43,T46)</f>
        <v>#NUM!</v>
      </c>
      <c r="W49" s="34" t="s">
        <v>53</v>
      </c>
      <c r="X49" s="34">
        <f t="shared" si="24"/>
        <v>3.9149740702734483</v>
      </c>
      <c r="Y49" s="34">
        <f t="shared" si="24"/>
        <v>2.4780801789999249</v>
      </c>
      <c r="Z49" s="34">
        <f t="shared" si="24"/>
        <v>0.30662549516535703</v>
      </c>
      <c r="AA49" s="34">
        <f t="shared" si="24"/>
        <v>2.3491036915795387E-2</v>
      </c>
      <c r="AB49" s="34">
        <f t="shared" si="24"/>
        <v>0.19020574505139398</v>
      </c>
      <c r="AC49" s="34">
        <f t="shared" si="24"/>
        <v>6.240339768440843</v>
      </c>
      <c r="AD49" s="4">
        <f>AVERAGE(AD31,AD34,AD37,AD40,AD43,AD46)</f>
        <v>12.576317405398534</v>
      </c>
      <c r="AE49" s="4">
        <f>AVERAGE(AE31,AE34,AE37,AE40,AE43,AE46)</f>
        <v>1.0091947401844863</v>
      </c>
      <c r="AH49" s="34" t="s">
        <v>53</v>
      </c>
      <c r="AI49" s="34">
        <f t="shared" si="25"/>
        <v>3.4016186614696671</v>
      </c>
      <c r="AJ49" s="34">
        <f t="shared" si="25"/>
        <v>2.3819360058184951</v>
      </c>
      <c r="AK49" s="34">
        <f t="shared" si="25"/>
        <v>0.35662109054831265</v>
      </c>
      <c r="AL49" s="34">
        <f t="shared" si="25"/>
        <v>0.13639442693254969</v>
      </c>
      <c r="AM49" s="34">
        <f t="shared" si="25"/>
        <v>0.20284361811793583</v>
      </c>
      <c r="AN49" s="34">
        <f t="shared" si="25"/>
        <v>5.8157846847805326</v>
      </c>
      <c r="AO49" s="4">
        <f>AVERAGE(AO31,AO34,AO37,AO40,AO43,AO46)</f>
        <v>18.41735302709618</v>
      </c>
      <c r="AP49" s="4">
        <f>AVERAGE(AP31,AP34,AP37,AP40,AP43,AP46)</f>
        <v>1.220079447445972</v>
      </c>
      <c r="AW49" s="41"/>
      <c r="AX49" s="41"/>
      <c r="AY49" s="41"/>
      <c r="AZ49" s="41"/>
      <c r="BA49" s="41"/>
      <c r="BB49" s="41"/>
      <c r="BC49" s="41"/>
      <c r="BD49" s="41"/>
      <c r="BE49" s="41"/>
    </row>
  </sheetData>
  <mergeCells count="64">
    <mergeCell ref="AD2:AE2"/>
    <mergeCell ref="AI4:AS4"/>
    <mergeCell ref="AI9:AS9"/>
    <mergeCell ref="B2:F2"/>
    <mergeCell ref="H2:I2"/>
    <mergeCell ref="M2:Q2"/>
    <mergeCell ref="S2:T2"/>
    <mergeCell ref="X2:AB2"/>
    <mergeCell ref="B4:I4"/>
    <mergeCell ref="M4:T4"/>
    <mergeCell ref="X4:AE4"/>
    <mergeCell ref="B7:I7"/>
    <mergeCell ref="M7:T7"/>
    <mergeCell ref="X7:AE7"/>
    <mergeCell ref="B10:I10"/>
    <mergeCell ref="M10:T10"/>
    <mergeCell ref="X10:AE10"/>
    <mergeCell ref="B13:I13"/>
    <mergeCell ref="M13:T13"/>
    <mergeCell ref="X13:AE13"/>
    <mergeCell ref="B16:I16"/>
    <mergeCell ref="M16:T16"/>
    <mergeCell ref="X16:AE16"/>
    <mergeCell ref="B19:I19"/>
    <mergeCell ref="M19:T19"/>
    <mergeCell ref="X19:AE19"/>
    <mergeCell ref="B22:I22"/>
    <mergeCell ref="M22:T22"/>
    <mergeCell ref="X22:AE22"/>
    <mergeCell ref="B27:F27"/>
    <mergeCell ref="H27:I27"/>
    <mergeCell ref="M27:Q27"/>
    <mergeCell ref="S27:T27"/>
    <mergeCell ref="X27:AB27"/>
    <mergeCell ref="AD27:AE27"/>
    <mergeCell ref="AI27:AM27"/>
    <mergeCell ref="AO27:AP27"/>
    <mergeCell ref="B29:I29"/>
    <mergeCell ref="B32:I32"/>
    <mergeCell ref="M32:T32"/>
    <mergeCell ref="X32:AE32"/>
    <mergeCell ref="AI32:AP32"/>
    <mergeCell ref="X35:AE35"/>
    <mergeCell ref="AI35:AP35"/>
    <mergeCell ref="B38:I38"/>
    <mergeCell ref="M38:T38"/>
    <mergeCell ref="X38:AE38"/>
    <mergeCell ref="AI38:AP38"/>
    <mergeCell ref="AX23:AX33"/>
    <mergeCell ref="BC23:BC33"/>
    <mergeCell ref="B47:I47"/>
    <mergeCell ref="M47:T47"/>
    <mergeCell ref="X47:AE47"/>
    <mergeCell ref="AI47:AP47"/>
    <mergeCell ref="B41:I41"/>
    <mergeCell ref="M41:T41"/>
    <mergeCell ref="X41:AE41"/>
    <mergeCell ref="AI41:AP41"/>
    <mergeCell ref="B44:I44"/>
    <mergeCell ref="M44:T44"/>
    <mergeCell ref="X44:AE44"/>
    <mergeCell ref="AI44:AP44"/>
    <mergeCell ref="B35:I35"/>
    <mergeCell ref="M35:T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DataHistory</vt:lpstr>
      <vt:lpstr>LagSelection</vt:lpstr>
      <vt:lpstr>ModelComparison</vt:lpstr>
      <vt:lpstr>ModelSimulationCheck</vt:lpstr>
      <vt:lpstr>Post2008</vt:lpstr>
      <vt:lpstr>WelfareGains</vt:lpstr>
      <vt:lpstr>ZLBduration</vt:lpstr>
      <vt:lpstr>BalanceSheetDecomp</vt:lpstr>
      <vt:lpstr>AlternativeOptimizations</vt:lpstr>
      <vt:lpstr>ProfFore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Vito Polito</dc:creator>
  <cp:lastModifiedBy>Microsoft Office User</cp:lastModifiedBy>
  <dcterms:created xsi:type="dcterms:W3CDTF">2015-06-05T18:17:20Z</dcterms:created>
  <dcterms:modified xsi:type="dcterms:W3CDTF">2022-04-04T07:05:57Z</dcterms:modified>
</cp:coreProperties>
</file>