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/>
  <mc:AlternateContent xmlns:mc="http://schemas.openxmlformats.org/markup-compatibility/2006">
    <mc:Choice Requires="x15">
      <x15ac:absPath xmlns:x15ac="http://schemas.microsoft.com/office/spreadsheetml/2010/11/ac" url="/Users/Shirley/Desktop/Research/US_TSPINE/Aug19-Jan20/DATA/"/>
    </mc:Choice>
  </mc:AlternateContent>
  <xr:revisionPtr revIDLastSave="0" documentId="13_ncr:1_{C0BA1BE6-8911-F848-91C1-D05BDF5A862B}" xr6:coauthVersionLast="47" xr6:coauthVersionMax="47" xr10:uidLastSave="{00000000-0000-0000-0000-000000000000}"/>
  <bookViews>
    <workbookView xWindow="0" yWindow="460" windowWidth="25600" windowHeight="15540" xr2:uid="{5E643CAA-5BA2-8341-A2A7-2DCC53A8D763}"/>
  </bookViews>
  <sheets>
    <sheet name="overall data" sheetId="1" r:id="rId1"/>
    <sheet name="SP ref, US avg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72" i="5" l="1"/>
  <c r="Z71" i="5"/>
  <c r="V72" i="5"/>
  <c r="V71" i="5"/>
  <c r="R72" i="5"/>
  <c r="B70" i="5"/>
  <c r="Z69" i="5"/>
  <c r="V69" i="5"/>
  <c r="R69" i="5"/>
  <c r="M69" i="5"/>
  <c r="M72" i="5" s="1"/>
  <c r="I69" i="5"/>
  <c r="I72" i="5" s="1"/>
  <c r="E69" i="5"/>
  <c r="Z68" i="5"/>
  <c r="V68" i="5"/>
  <c r="R68" i="5"/>
  <c r="R71" i="5" s="1"/>
  <c r="M68" i="5"/>
  <c r="M71" i="5" s="1"/>
  <c r="I68" i="5"/>
  <c r="I71" i="5" s="1"/>
  <c r="E68" i="5"/>
  <c r="Z67" i="5"/>
  <c r="V67" i="5"/>
  <c r="R67" i="5"/>
  <c r="M67" i="5"/>
  <c r="I67" i="5"/>
  <c r="E67" i="5"/>
  <c r="Z66" i="5"/>
  <c r="V66" i="5"/>
  <c r="R66" i="5"/>
  <c r="M66" i="5"/>
  <c r="I66" i="5"/>
  <c r="E66" i="5"/>
  <c r="E72" i="5" s="1"/>
  <c r="Z65" i="5"/>
  <c r="V65" i="5"/>
  <c r="R65" i="5"/>
  <c r="M65" i="5"/>
  <c r="I65" i="5"/>
  <c r="E65" i="5"/>
  <c r="E73" i="5" s="1"/>
  <c r="Z64" i="5"/>
  <c r="V64" i="5"/>
  <c r="R64" i="5"/>
  <c r="M64" i="5"/>
  <c r="I64" i="5"/>
  <c r="E64" i="5"/>
  <c r="Z63" i="5"/>
  <c r="V63" i="5"/>
  <c r="R63" i="5"/>
  <c r="M63" i="5"/>
  <c r="I63" i="5"/>
  <c r="E63" i="5"/>
  <c r="Z62" i="5"/>
  <c r="V62" i="5"/>
  <c r="R62" i="5"/>
  <c r="M62" i="5"/>
  <c r="I62" i="5"/>
  <c r="E62" i="5"/>
  <c r="Z61" i="5"/>
  <c r="V61" i="5"/>
  <c r="R61" i="5"/>
  <c r="M61" i="5"/>
  <c r="I61" i="5"/>
  <c r="E61" i="5"/>
  <c r="Z60" i="5"/>
  <c r="V60" i="5"/>
  <c r="R60" i="5"/>
  <c r="M60" i="5"/>
  <c r="I60" i="5"/>
  <c r="E60" i="5"/>
  <c r="Z59" i="5"/>
  <c r="V59" i="5"/>
  <c r="R59" i="5"/>
  <c r="M59" i="5"/>
  <c r="I59" i="5"/>
  <c r="E59" i="5"/>
  <c r="Z58" i="5"/>
  <c r="V58" i="5"/>
  <c r="R58" i="5"/>
  <c r="M58" i="5"/>
  <c r="I58" i="5"/>
  <c r="E58" i="5"/>
  <c r="Z57" i="5"/>
  <c r="V57" i="5"/>
  <c r="R57" i="5"/>
  <c r="M57" i="5"/>
  <c r="I57" i="5"/>
  <c r="E57" i="5"/>
  <c r="Z56" i="5"/>
  <c r="V56" i="5"/>
  <c r="R56" i="5"/>
  <c r="M56" i="5"/>
  <c r="I56" i="5"/>
  <c r="E56" i="5"/>
  <c r="Z55" i="5"/>
  <c r="V55" i="5"/>
  <c r="R55" i="5"/>
  <c r="M55" i="5"/>
  <c r="I55" i="5"/>
  <c r="E55" i="5"/>
  <c r="Z54" i="5"/>
  <c r="V54" i="5"/>
  <c r="R54" i="5"/>
  <c r="M54" i="5"/>
  <c r="I54" i="5"/>
  <c r="E54" i="5"/>
  <c r="Z53" i="5"/>
  <c r="V53" i="5"/>
  <c r="R53" i="5"/>
  <c r="M53" i="5"/>
  <c r="I53" i="5"/>
  <c r="E53" i="5"/>
  <c r="Z52" i="5"/>
  <c r="V52" i="5"/>
  <c r="R52" i="5"/>
  <c r="M52" i="5"/>
  <c r="I52" i="5"/>
  <c r="E52" i="5"/>
  <c r="Z51" i="5"/>
  <c r="V51" i="5"/>
  <c r="R51" i="5"/>
  <c r="M51" i="5"/>
  <c r="I51" i="5"/>
  <c r="E51" i="5"/>
  <c r="Z50" i="5"/>
  <c r="V50" i="5"/>
  <c r="R50" i="5"/>
  <c r="M50" i="5"/>
  <c r="I50" i="5"/>
  <c r="E50" i="5"/>
  <c r="Z49" i="5"/>
  <c r="V49" i="5"/>
  <c r="R49" i="5"/>
  <c r="M49" i="5"/>
  <c r="I49" i="5"/>
  <c r="E49" i="5"/>
  <c r="Z48" i="5"/>
  <c r="V48" i="5"/>
  <c r="R48" i="5"/>
  <c r="M48" i="5"/>
  <c r="I48" i="5"/>
  <c r="E48" i="5"/>
  <c r="Z47" i="5"/>
  <c r="V47" i="5"/>
  <c r="R47" i="5"/>
  <c r="M47" i="5"/>
  <c r="I47" i="5"/>
  <c r="E47" i="5"/>
  <c r="Z46" i="5"/>
  <c r="V46" i="5"/>
  <c r="R46" i="5"/>
  <c r="M46" i="5"/>
  <c r="I46" i="5"/>
  <c r="E46" i="5"/>
  <c r="Z45" i="5"/>
  <c r="V45" i="5"/>
  <c r="R45" i="5"/>
  <c r="M45" i="5"/>
  <c r="I45" i="5"/>
  <c r="E45" i="5"/>
  <c r="Z44" i="5"/>
  <c r="V44" i="5"/>
  <c r="R44" i="5"/>
  <c r="M44" i="5"/>
  <c r="I44" i="5"/>
  <c r="E44" i="5"/>
  <c r="Z43" i="5"/>
  <c r="V43" i="5"/>
  <c r="R43" i="5"/>
  <c r="M43" i="5"/>
  <c r="I43" i="5"/>
  <c r="E43" i="5"/>
  <c r="Z42" i="5"/>
  <c r="V42" i="5"/>
  <c r="R42" i="5"/>
  <c r="M42" i="5"/>
  <c r="I42" i="5"/>
  <c r="E42" i="5"/>
  <c r="Z41" i="5"/>
  <c r="V41" i="5"/>
  <c r="R41" i="5"/>
  <c r="M41" i="5"/>
  <c r="I41" i="5"/>
  <c r="E41" i="5"/>
  <c r="Z40" i="5"/>
  <c r="V40" i="5"/>
  <c r="R40" i="5"/>
  <c r="M40" i="5"/>
  <c r="I40" i="5"/>
  <c r="E40" i="5"/>
  <c r="Z39" i="5"/>
  <c r="V39" i="5"/>
  <c r="R39" i="5"/>
  <c r="M39" i="5"/>
  <c r="I39" i="5"/>
  <c r="E39" i="5"/>
  <c r="Z38" i="5"/>
  <c r="V38" i="5"/>
  <c r="R38" i="5"/>
  <c r="M38" i="5"/>
  <c r="I38" i="5"/>
  <c r="E38" i="5"/>
  <c r="Z37" i="5"/>
  <c r="V37" i="5"/>
  <c r="R37" i="5"/>
  <c r="M37" i="5"/>
  <c r="I37" i="5"/>
  <c r="E37" i="5"/>
  <c r="Z36" i="5"/>
  <c r="V36" i="5"/>
  <c r="R36" i="5"/>
  <c r="M36" i="5"/>
  <c r="I36" i="5"/>
  <c r="E36" i="5"/>
  <c r="Z35" i="5"/>
  <c r="V35" i="5"/>
  <c r="R35" i="5"/>
  <c r="M35" i="5"/>
  <c r="I35" i="5"/>
  <c r="E35" i="5"/>
  <c r="Z34" i="5"/>
  <c r="V34" i="5"/>
  <c r="R34" i="5"/>
  <c r="M34" i="5"/>
  <c r="I34" i="5"/>
  <c r="E34" i="5"/>
  <c r="Z33" i="5"/>
  <c r="V33" i="5"/>
  <c r="R33" i="5"/>
  <c r="M33" i="5"/>
  <c r="I33" i="5"/>
  <c r="E33" i="5"/>
  <c r="Z32" i="5"/>
  <c r="V32" i="5"/>
  <c r="R32" i="5"/>
  <c r="M32" i="5"/>
  <c r="I32" i="5"/>
  <c r="E32" i="5"/>
  <c r="Z31" i="5"/>
  <c r="V31" i="5"/>
  <c r="R31" i="5"/>
  <c r="M31" i="5"/>
  <c r="I31" i="5"/>
  <c r="E31" i="5"/>
  <c r="Z30" i="5"/>
  <c r="V30" i="5"/>
  <c r="R30" i="5"/>
  <c r="M30" i="5"/>
  <c r="I30" i="5"/>
  <c r="E30" i="5"/>
  <c r="Z29" i="5"/>
  <c r="V29" i="5"/>
  <c r="R29" i="5"/>
  <c r="M29" i="5"/>
  <c r="I29" i="5"/>
  <c r="E29" i="5"/>
  <c r="Z28" i="5"/>
  <c r="V28" i="5"/>
  <c r="R28" i="5"/>
  <c r="M28" i="5"/>
  <c r="I28" i="5"/>
  <c r="E28" i="5"/>
  <c r="Z27" i="5"/>
  <c r="V27" i="5"/>
  <c r="R27" i="5"/>
  <c r="M27" i="5"/>
  <c r="I27" i="5"/>
  <c r="E27" i="5"/>
  <c r="Z26" i="5"/>
  <c r="V26" i="5"/>
  <c r="R26" i="5"/>
  <c r="M26" i="5"/>
  <c r="I26" i="5"/>
  <c r="E26" i="5"/>
  <c r="Z25" i="5"/>
  <c r="V25" i="5"/>
  <c r="R25" i="5"/>
  <c r="M25" i="5"/>
  <c r="I25" i="5"/>
  <c r="E25" i="5"/>
  <c r="Z24" i="5"/>
  <c r="V24" i="5"/>
  <c r="R24" i="5"/>
  <c r="M24" i="5"/>
  <c r="I24" i="5"/>
  <c r="E24" i="5"/>
  <c r="Z23" i="5"/>
  <c r="V23" i="5"/>
  <c r="R23" i="5"/>
  <c r="M23" i="5"/>
  <c r="I23" i="5"/>
  <c r="E23" i="5"/>
  <c r="Z22" i="5"/>
  <c r="V22" i="5"/>
  <c r="R22" i="5"/>
  <c r="M22" i="5"/>
  <c r="I22" i="5"/>
  <c r="E22" i="5"/>
  <c r="Z21" i="5"/>
  <c r="V21" i="5"/>
  <c r="R21" i="5"/>
  <c r="M21" i="5"/>
  <c r="I21" i="5"/>
  <c r="E21" i="5"/>
  <c r="Z20" i="5"/>
  <c r="V20" i="5"/>
  <c r="R20" i="5"/>
  <c r="M20" i="5"/>
  <c r="I20" i="5"/>
  <c r="E20" i="5"/>
  <c r="Z19" i="5"/>
  <c r="V19" i="5"/>
  <c r="R19" i="5"/>
  <c r="M19" i="5"/>
  <c r="I19" i="5"/>
  <c r="E19" i="5"/>
  <c r="Z18" i="5"/>
  <c r="V18" i="5"/>
  <c r="R18" i="5"/>
  <c r="M18" i="5"/>
  <c r="I18" i="5"/>
  <c r="E18" i="5"/>
  <c r="Z17" i="5"/>
  <c r="V17" i="5"/>
  <c r="R17" i="5"/>
  <c r="M17" i="5"/>
  <c r="I17" i="5"/>
  <c r="E17" i="5"/>
  <c r="Z16" i="5"/>
  <c r="V16" i="5"/>
  <c r="R16" i="5"/>
  <c r="M16" i="5"/>
  <c r="I16" i="5"/>
  <c r="E16" i="5"/>
  <c r="Z15" i="5"/>
  <c r="V15" i="5"/>
  <c r="R15" i="5"/>
  <c r="M15" i="5"/>
  <c r="I15" i="5"/>
  <c r="E15" i="5"/>
  <c r="Z14" i="5"/>
  <c r="V14" i="5"/>
  <c r="R14" i="5"/>
  <c r="M14" i="5"/>
  <c r="I14" i="5"/>
  <c r="E14" i="5"/>
  <c r="Z13" i="5"/>
  <c r="V13" i="5"/>
  <c r="R13" i="5"/>
  <c r="M13" i="5"/>
  <c r="I13" i="5"/>
  <c r="E13" i="5"/>
  <c r="Z12" i="5"/>
  <c r="V12" i="5"/>
  <c r="R12" i="5"/>
  <c r="M12" i="5"/>
  <c r="I12" i="5"/>
  <c r="E12" i="5"/>
  <c r="Z11" i="5"/>
  <c r="V11" i="5"/>
  <c r="R11" i="5"/>
  <c r="M11" i="5"/>
  <c r="I11" i="5"/>
  <c r="E11" i="5"/>
  <c r="Z10" i="5"/>
  <c r="V10" i="5"/>
  <c r="R10" i="5"/>
  <c r="M10" i="5"/>
  <c r="I10" i="5"/>
  <c r="E10" i="5"/>
  <c r="Z9" i="5"/>
  <c r="V9" i="5"/>
  <c r="R9" i="5"/>
  <c r="M9" i="5"/>
  <c r="I9" i="5"/>
  <c r="E9" i="5"/>
  <c r="Z8" i="5"/>
  <c r="V8" i="5"/>
  <c r="R8" i="5"/>
  <c r="M8" i="5"/>
  <c r="I8" i="5"/>
  <c r="E8" i="5"/>
  <c r="Z7" i="5"/>
  <c r="V7" i="5"/>
  <c r="R7" i="5"/>
  <c r="M7" i="5"/>
  <c r="I7" i="5"/>
  <c r="E7" i="5"/>
  <c r="Z6" i="5"/>
  <c r="V6" i="5"/>
  <c r="R6" i="5"/>
  <c r="M6" i="5"/>
  <c r="I6" i="5"/>
  <c r="E6" i="5"/>
  <c r="Z5" i="5"/>
  <c r="Z70" i="5" s="1" a="1"/>
  <c r="Z70" i="5" s="1"/>
  <c r="V5" i="5"/>
  <c r="R5" i="5"/>
  <c r="M5" i="5"/>
  <c r="I5" i="5"/>
  <c r="E5" i="5"/>
  <c r="Z4" i="5"/>
  <c r="V4" i="5"/>
  <c r="R4" i="5"/>
  <c r="M4" i="5"/>
  <c r="I4" i="5"/>
  <c r="E4" i="5"/>
  <c r="R70" i="5" l="1" a="1"/>
  <c r="R70" i="5" s="1"/>
  <c r="I70" i="5" a="1"/>
  <c r="I70" i="5" s="1"/>
  <c r="M70" i="5" a="1"/>
  <c r="M70" i="5" s="1"/>
  <c r="E70" i="5" a="1"/>
  <c r="E70" i="5" s="1"/>
  <c r="V70" i="5" a="1"/>
  <c r="V70" i="5" s="1"/>
  <c r="E75" i="5" l="1"/>
  <c r="B70" i="1" l="1"/>
  <c r="Z69" i="1" l="1"/>
  <c r="V69" i="1"/>
  <c r="R69" i="1"/>
  <c r="Z68" i="1"/>
  <c r="V68" i="1"/>
  <c r="R68" i="1"/>
  <c r="Z67" i="1"/>
  <c r="V67" i="1"/>
  <c r="R67" i="1"/>
  <c r="Z66" i="1"/>
  <c r="V66" i="1"/>
  <c r="R66" i="1"/>
  <c r="Z65" i="1"/>
  <c r="V65" i="1"/>
  <c r="R65" i="1"/>
  <c r="Z64" i="1"/>
  <c r="V64" i="1"/>
  <c r="R64" i="1"/>
  <c r="Z63" i="1"/>
  <c r="V63" i="1"/>
  <c r="R63" i="1"/>
  <c r="Z62" i="1"/>
  <c r="V62" i="1"/>
  <c r="R62" i="1"/>
  <c r="M62" i="1"/>
  <c r="Z61" i="1"/>
  <c r="V61" i="1"/>
  <c r="R61" i="1"/>
  <c r="Z60" i="1"/>
  <c r="V60" i="1"/>
  <c r="R60" i="1"/>
  <c r="Z59" i="1"/>
  <c r="V59" i="1"/>
  <c r="R59" i="1"/>
  <c r="Z58" i="1"/>
  <c r="V58" i="1"/>
  <c r="R58" i="1"/>
  <c r="M58" i="1"/>
  <c r="Z57" i="1"/>
  <c r="V57" i="1"/>
  <c r="R57" i="1"/>
  <c r="Z56" i="1"/>
  <c r="V56" i="1"/>
  <c r="R56" i="1"/>
  <c r="Z55" i="1"/>
  <c r="V55" i="1"/>
  <c r="R55" i="1"/>
  <c r="Z54" i="1"/>
  <c r="V54" i="1"/>
  <c r="R54" i="1"/>
  <c r="Z53" i="1"/>
  <c r="V53" i="1"/>
  <c r="R53" i="1"/>
  <c r="Z52" i="1"/>
  <c r="V52" i="1"/>
  <c r="R52" i="1"/>
  <c r="Z51" i="1"/>
  <c r="V51" i="1"/>
  <c r="R51" i="1"/>
  <c r="Z50" i="1"/>
  <c r="V50" i="1"/>
  <c r="R50" i="1"/>
  <c r="Z49" i="1"/>
  <c r="V49" i="1"/>
  <c r="R49" i="1"/>
  <c r="Z48" i="1"/>
  <c r="V48" i="1"/>
  <c r="R48" i="1"/>
  <c r="Z47" i="1"/>
  <c r="V47" i="1"/>
  <c r="R47" i="1"/>
  <c r="Z46" i="1"/>
  <c r="V46" i="1"/>
  <c r="R46" i="1"/>
  <c r="Z45" i="1"/>
  <c r="V45" i="1"/>
  <c r="R45" i="1"/>
  <c r="M46" i="1"/>
  <c r="M47" i="1"/>
  <c r="M48" i="1"/>
  <c r="M49" i="1"/>
  <c r="M50" i="1"/>
  <c r="M51" i="1"/>
  <c r="M52" i="1"/>
  <c r="M53" i="1"/>
  <c r="M54" i="1"/>
  <c r="M55" i="1"/>
  <c r="M56" i="1"/>
  <c r="M57" i="1"/>
  <c r="M59" i="1"/>
  <c r="M60" i="1"/>
  <c r="M61" i="1"/>
  <c r="M63" i="1"/>
  <c r="M64" i="1"/>
  <c r="M65" i="1"/>
  <c r="M66" i="1"/>
  <c r="M67" i="1"/>
  <c r="M68" i="1"/>
  <c r="M69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M45" i="1"/>
  <c r="I45" i="1"/>
  <c r="E45" i="1"/>
  <c r="Z44" i="1" l="1"/>
  <c r="V44" i="1"/>
  <c r="R44" i="1"/>
  <c r="M44" i="1"/>
  <c r="I44" i="1"/>
  <c r="E44" i="1"/>
  <c r="Z43" i="1"/>
  <c r="V43" i="1"/>
  <c r="R43" i="1"/>
  <c r="M43" i="1"/>
  <c r="I43" i="1"/>
  <c r="E43" i="1"/>
  <c r="Z42" i="1"/>
  <c r="V42" i="1"/>
  <c r="R42" i="1"/>
  <c r="M42" i="1"/>
  <c r="I42" i="1"/>
  <c r="E42" i="1"/>
  <c r="Z41" i="1"/>
  <c r="V41" i="1"/>
  <c r="R41" i="1"/>
  <c r="M41" i="1"/>
  <c r="I41" i="1"/>
  <c r="E41" i="1"/>
  <c r="Z40" i="1"/>
  <c r="V40" i="1"/>
  <c r="R40" i="1"/>
  <c r="M40" i="1"/>
  <c r="I40" i="1"/>
  <c r="E40" i="1"/>
  <c r="Z39" i="1"/>
  <c r="V39" i="1"/>
  <c r="R39" i="1"/>
  <c r="M39" i="1"/>
  <c r="I39" i="1"/>
  <c r="E39" i="1"/>
  <c r="Z38" i="1"/>
  <c r="V38" i="1"/>
  <c r="R38" i="1"/>
  <c r="M38" i="1"/>
  <c r="I38" i="1"/>
  <c r="E38" i="1"/>
  <c r="Z37" i="1"/>
  <c r="V37" i="1"/>
  <c r="R37" i="1"/>
  <c r="M37" i="1"/>
  <c r="I37" i="1"/>
  <c r="E37" i="1"/>
  <c r="Z36" i="1"/>
  <c r="V36" i="1"/>
  <c r="R36" i="1"/>
  <c r="M36" i="1"/>
  <c r="I36" i="1"/>
  <c r="E36" i="1"/>
  <c r="Z35" i="1"/>
  <c r="V35" i="1"/>
  <c r="R35" i="1"/>
  <c r="M35" i="1"/>
  <c r="I35" i="1"/>
  <c r="E35" i="1"/>
  <c r="Z34" i="1"/>
  <c r="V34" i="1"/>
  <c r="R34" i="1"/>
  <c r="M34" i="1"/>
  <c r="I34" i="1"/>
  <c r="E34" i="1"/>
  <c r="Z33" i="1"/>
  <c r="V33" i="1"/>
  <c r="R33" i="1"/>
  <c r="M33" i="1"/>
  <c r="I33" i="1"/>
  <c r="E33" i="1"/>
  <c r="Z32" i="1"/>
  <c r="V32" i="1"/>
  <c r="R32" i="1"/>
  <c r="M32" i="1"/>
  <c r="I32" i="1"/>
  <c r="E32" i="1"/>
  <c r="Z31" i="1"/>
  <c r="V31" i="1"/>
  <c r="R31" i="1"/>
  <c r="M31" i="1"/>
  <c r="I31" i="1"/>
  <c r="E31" i="1"/>
  <c r="Z30" i="1"/>
  <c r="V30" i="1"/>
  <c r="R30" i="1"/>
  <c r="M30" i="1"/>
  <c r="I30" i="1"/>
  <c r="E30" i="1"/>
  <c r="Z29" i="1"/>
  <c r="V29" i="1"/>
  <c r="R29" i="1"/>
  <c r="M29" i="1"/>
  <c r="I29" i="1"/>
  <c r="E29" i="1"/>
  <c r="Z28" i="1"/>
  <c r="V28" i="1"/>
  <c r="R28" i="1"/>
  <c r="M28" i="1"/>
  <c r="I28" i="1"/>
  <c r="E28" i="1"/>
  <c r="R27" i="1"/>
  <c r="M27" i="1"/>
  <c r="I27" i="1"/>
  <c r="E27" i="1"/>
  <c r="R26" i="1"/>
  <c r="M26" i="1"/>
  <c r="I26" i="1"/>
  <c r="E26" i="1"/>
  <c r="R25" i="1"/>
  <c r="I25" i="1"/>
  <c r="E25" i="1"/>
  <c r="R24" i="1"/>
  <c r="I24" i="1"/>
  <c r="E24" i="1"/>
  <c r="Z23" i="1"/>
  <c r="R23" i="1"/>
  <c r="M23" i="1"/>
  <c r="R22" i="1"/>
  <c r="R21" i="1"/>
  <c r="R20" i="1"/>
  <c r="R19" i="1"/>
  <c r="R18" i="1" l="1"/>
  <c r="Z17" i="1"/>
  <c r="R17" i="1"/>
  <c r="I17" i="1"/>
  <c r="E17" i="1"/>
  <c r="M17" i="1"/>
  <c r="M18" i="1"/>
  <c r="M19" i="1"/>
  <c r="M20" i="1"/>
  <c r="M21" i="1"/>
  <c r="M22" i="1"/>
  <c r="M24" i="1"/>
  <c r="M25" i="1"/>
  <c r="Z16" i="1"/>
  <c r="Z18" i="1"/>
  <c r="Z19" i="1"/>
  <c r="Z20" i="1"/>
  <c r="Z21" i="1"/>
  <c r="Z22" i="1"/>
  <c r="Z24" i="1"/>
  <c r="Z25" i="1"/>
  <c r="Z26" i="1"/>
  <c r="Z27" i="1"/>
  <c r="V16" i="1"/>
  <c r="V17" i="1"/>
  <c r="V18" i="1"/>
  <c r="V19" i="1"/>
  <c r="V20" i="1"/>
  <c r="V21" i="1"/>
  <c r="V22" i="1"/>
  <c r="V23" i="1"/>
  <c r="V24" i="1"/>
  <c r="V25" i="1"/>
  <c r="V26" i="1"/>
  <c r="V27" i="1"/>
  <c r="R16" i="1"/>
  <c r="M16" i="1"/>
  <c r="I16" i="1"/>
  <c r="I18" i="1"/>
  <c r="I19" i="1"/>
  <c r="I20" i="1"/>
  <c r="I21" i="1"/>
  <c r="I22" i="1"/>
  <c r="I23" i="1"/>
  <c r="E16" i="1"/>
  <c r="E18" i="1"/>
  <c r="E19" i="1"/>
  <c r="E20" i="1"/>
  <c r="E21" i="1"/>
  <c r="E22" i="1"/>
  <c r="E23" i="1"/>
  <c r="Z15" i="1"/>
  <c r="V15" i="1"/>
  <c r="R15" i="1"/>
  <c r="M15" i="1"/>
  <c r="I15" i="1"/>
  <c r="E15" i="1"/>
  <c r="E5" i="1" l="1"/>
  <c r="E6" i="1"/>
  <c r="E7" i="1"/>
  <c r="E8" i="1"/>
  <c r="E9" i="1"/>
  <c r="E10" i="1"/>
  <c r="E11" i="1"/>
  <c r="E12" i="1"/>
  <c r="E13" i="1"/>
  <c r="E14" i="1"/>
  <c r="E4" i="1"/>
  <c r="I5" i="1"/>
  <c r="I6" i="1"/>
  <c r="I7" i="1"/>
  <c r="I8" i="1"/>
  <c r="I9" i="1"/>
  <c r="I10" i="1"/>
  <c r="I11" i="1"/>
  <c r="I12" i="1"/>
  <c r="I13" i="1"/>
  <c r="I14" i="1"/>
  <c r="I4" i="1"/>
  <c r="M5" i="1"/>
  <c r="M6" i="1"/>
  <c r="M7" i="1"/>
  <c r="M8" i="1"/>
  <c r="M9" i="1"/>
  <c r="M10" i="1"/>
  <c r="M11" i="1"/>
  <c r="M12" i="1"/>
  <c r="M13" i="1"/>
  <c r="M14" i="1"/>
  <c r="M4" i="1"/>
  <c r="R5" i="1"/>
  <c r="R6" i="1"/>
  <c r="R7" i="1"/>
  <c r="R8" i="1"/>
  <c r="R9" i="1"/>
  <c r="R10" i="1"/>
  <c r="R11" i="1"/>
  <c r="R12" i="1"/>
  <c r="R13" i="1"/>
  <c r="R14" i="1"/>
  <c r="R4" i="1"/>
  <c r="V5" i="1"/>
  <c r="V6" i="1"/>
  <c r="V7" i="1"/>
  <c r="V8" i="1"/>
  <c r="V9" i="1"/>
  <c r="V10" i="1"/>
  <c r="V11" i="1"/>
  <c r="V12" i="1"/>
  <c r="V13" i="1"/>
  <c r="V14" i="1"/>
  <c r="V4" i="1"/>
  <c r="Z13" i="1"/>
  <c r="Z5" i="1"/>
  <c r="Z6" i="1"/>
  <c r="Z7" i="1"/>
  <c r="Z8" i="1"/>
  <c r="Z9" i="1"/>
  <c r="Z10" i="1"/>
  <c r="Z11" i="1"/>
  <c r="Z12" i="1"/>
  <c r="Z14" i="1"/>
  <c r="Z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<sst xmlns="http://schemas.openxmlformats.org/spreadsheetml/2006/main" count="4097" uniqueCount="46">
  <si>
    <t>Noble - ultrasound 1</t>
  </si>
  <si>
    <t>Nydam - ultrasound 2</t>
  </si>
  <si>
    <t>Dobrusin - OMM 1</t>
  </si>
  <si>
    <t>Nakken - OMM2</t>
  </si>
  <si>
    <t>T3</t>
  </si>
  <si>
    <t>T4</t>
  </si>
  <si>
    <t>T5</t>
  </si>
  <si>
    <t>Significant (yes/no)</t>
  </si>
  <si>
    <t>Clinically treatable</t>
  </si>
  <si>
    <t xml:space="preserve">Clinically treatable
</t>
  </si>
  <si>
    <t>Subject</t>
  </si>
  <si>
    <t>L</t>
  </si>
  <si>
    <t>R</t>
  </si>
  <si>
    <t>Diagnosis</t>
  </si>
  <si>
    <t>Most</t>
  </si>
  <si>
    <t>T2</t>
  </si>
  <si>
    <t>DATE</t>
  </si>
  <si>
    <t>10.10.19</t>
  </si>
  <si>
    <t>LEFT</t>
  </si>
  <si>
    <t>RIGHT</t>
  </si>
  <si>
    <t>NO</t>
  </si>
  <si>
    <t>YES</t>
  </si>
  <si>
    <r>
      <t>LEF</t>
    </r>
    <r>
      <rPr>
        <sz val="12"/>
        <color theme="1"/>
        <rFont val="Tahoma"/>
        <family val="2"/>
      </rPr>
      <t>T</t>
    </r>
  </si>
  <si>
    <t>Δ (R-L)</t>
  </si>
  <si>
    <t>Diagnosis (smaller #)</t>
  </si>
  <si>
    <t xml:space="preserve">T5 </t>
  </si>
  <si>
    <t xml:space="preserve">T3 </t>
  </si>
  <si>
    <t>11.14.19</t>
  </si>
  <si>
    <t>12.12.19</t>
  </si>
  <si>
    <t>NEUTRAL</t>
  </si>
  <si>
    <t>T3/T4</t>
  </si>
  <si>
    <t>1.13.20</t>
  </si>
  <si>
    <t>1.30.20</t>
  </si>
  <si>
    <t xml:space="preserve">TOTAL </t>
  </si>
  <si>
    <t>T3 TP</t>
  </si>
  <si>
    <t>T4 TP</t>
  </si>
  <si>
    <t>T5 TP</t>
  </si>
  <si>
    <t>T2 TP</t>
  </si>
  <si>
    <t>T2 SP</t>
  </si>
  <si>
    <t>T3 SP</t>
  </si>
  <si>
    <t>T4 SP</t>
  </si>
  <si>
    <t>T2 SP (cm)</t>
  </si>
  <si>
    <t>average all:</t>
  </si>
  <si>
    <t>US absolute</t>
  </si>
  <si>
    <t>avg US  diff (absolute):</t>
  </si>
  <si>
    <t>T3 TP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</si>
</sst>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2"/>
      <color theme="1"/>
      <name val="Trebuchet MS"/>
      <family val="2"/>
      <scheme val="minor"/>
    </font>
    <font>
      <b/>
      <sz val="10"/>
      <color rgb="FFFFFFFF"/>
      <name val="Arial"/>
      <family val="2"/>
    </font>
    <font>
      <sz val="10"/>
      <name val="Arial"/>
      <family val="2"/>
    </font>
    <font>
      <b/>
      <sz val="6"/>
      <color rgb="FFFFFFFF"/>
      <name val="Arial"/>
      <family val="2"/>
    </font>
    <font>
      <b/>
      <sz val="12"/>
      <color theme="1"/>
      <name val="Trebuchet MS"/>
      <family val="2"/>
      <scheme val="minor"/>
    </font>
    <font>
      <sz val="12"/>
      <color theme="1"/>
      <name val="Tahoma"/>
      <family val="2"/>
    </font>
    <font>
      <sz val="8"/>
      <name val="Trebuchet MS"/>
      <family val="2"/>
      <scheme val="minor"/>
    </font>
    <font>
      <b/>
      <sz val="10"/>
      <name val="Arial"/>
      <family val="2"/>
    </font>
    <font>
      <b/>
      <sz val="12"/>
      <color theme="9" tint="-0.499984740745262"/>
      <name val="Trebuchet MS"/>
      <family val="2"/>
      <scheme val="minor"/>
    </font>
    <font>
      <sz val="12"/>
      <color theme="9" tint="-0.499984740745262"/>
      <name val="Trebuchet MS"/>
      <family val="2"/>
      <scheme val="minor"/>
    </font>
    <font>
      <b/>
      <sz val="12"/>
      <name val="Trebuchet MS"/>
      <family val="2"/>
      <scheme val="minor"/>
    </font>
    <font>
      <sz val="12"/>
      <name val="Trebuchet MS"/>
      <family val="2"/>
      <scheme val="minor"/>
    </font>
    <font>
      <b/>
      <sz val="12"/>
      <color theme="8" tint="-0.249977111117893"/>
      <name val="Trebuchet MS"/>
      <family val="2"/>
      <scheme val="minor"/>
    </font>
    <font>
      <sz val="12"/>
      <color theme="8" tint="-0.249977111117893"/>
      <name val="Trebuchet MS"/>
      <family val="2"/>
      <scheme val="minor"/>
    </font>
    <font>
      <b/>
      <sz val="14"/>
      <color rgb="FFFFFFFF"/>
      <name val="Arial"/>
      <family val="2"/>
    </font>
    <font>
      <b/>
      <sz val="14"/>
      <color theme="9"/>
      <name val="Arial"/>
      <family val="2"/>
    </font>
    <font>
      <sz val="14"/>
      <color theme="9"/>
      <name val="Trebuchet MS"/>
      <family val="2"/>
      <scheme val="minor"/>
    </font>
    <font>
      <sz val="14"/>
      <name val="Arial"/>
      <family val="2"/>
    </font>
    <font>
      <sz val="14"/>
      <color theme="1"/>
      <name val="Trebuchet MS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3C78D8"/>
        <bgColor rgb="FF3C78D8"/>
      </patternFill>
    </fill>
    <fill>
      <patternFill patternType="solid">
        <fgColor theme="4" tint="-0.499984740745262"/>
        <bgColor rgb="FF3C78D8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499984740745262"/>
        <bgColor rgb="FF3C78D8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5FFF5"/>
        <bgColor indexed="64"/>
      </patternFill>
    </fill>
    <fill>
      <patternFill patternType="solid">
        <fgColor rgb="FFFFCEE1"/>
        <bgColor indexed="64"/>
      </patternFill>
    </fill>
  </fills>
  <borders count="25">
    <border>
      <left/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theme="1"/>
      </bottom>
      <diagonal/>
    </border>
    <border>
      <left style="medium">
        <color rgb="FFFF0000"/>
      </left>
      <right style="medium">
        <color rgb="FFFF0000"/>
      </right>
      <top/>
      <bottom style="thin">
        <color theme="1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4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4" xfId="0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0" xfId="0" applyFill="1"/>
    <xf numFmtId="0" fontId="0" fillId="6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5" borderId="0" xfId="0" applyFont="1" applyFill="1" applyAlignment="1">
      <alignment horizontal="center" vertical="center"/>
    </xf>
    <xf numFmtId="0" fontId="9" fillId="6" borderId="0" xfId="0" applyFont="1" applyFill="1" applyAlignment="1">
      <alignment horizontal="center"/>
    </xf>
    <xf numFmtId="0" fontId="9" fillId="0" borderId="0" xfId="0" applyFont="1"/>
    <xf numFmtId="0" fontId="8" fillId="0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12" fillId="5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/>
    </xf>
    <xf numFmtId="0" fontId="13" fillId="0" borderId="0" xfId="0" applyFont="1"/>
    <xf numFmtId="0" fontId="0" fillId="0" borderId="7" xfId="0" applyBorder="1"/>
    <xf numFmtId="0" fontId="4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7" xfId="0" applyFont="1" applyFill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7" xfId="0" applyNumberForma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9" fillId="8" borderId="12" xfId="0" applyFont="1" applyFill="1" applyBorder="1" applyAlignment="1">
      <alignment horizontal="center"/>
    </xf>
    <xf numFmtId="0" fontId="13" fillId="8" borderId="12" xfId="0" applyFont="1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9" fillId="6" borderId="12" xfId="0" applyFon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8" borderId="12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0" fillId="0" borderId="12" xfId="0" applyBorder="1"/>
    <xf numFmtId="0" fontId="0" fillId="6" borderId="13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11" fillId="6" borderId="12" xfId="0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13" fillId="6" borderId="12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9" fillId="6" borderId="12" xfId="0" applyFont="1" applyFill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/>
    </xf>
    <xf numFmtId="0" fontId="14" fillId="7" borderId="12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7" borderId="12" xfId="0" applyFont="1" applyFill="1" applyBorder="1" applyAlignment="1">
      <alignment horizontal="center"/>
    </xf>
    <xf numFmtId="0" fontId="18" fillId="0" borderId="0" xfId="0" applyFont="1"/>
    <xf numFmtId="0" fontId="4" fillId="0" borderId="17" xfId="0" applyFont="1" applyFill="1" applyBorder="1" applyAlignment="1">
      <alignment horizontal="center"/>
    </xf>
    <xf numFmtId="0" fontId="4" fillId="0" borderId="18" xfId="0" applyFont="1" applyBorder="1"/>
    <xf numFmtId="0" fontId="0" fillId="0" borderId="19" xfId="0" applyBorder="1"/>
    <xf numFmtId="0" fontId="0" fillId="0" borderId="21" xfId="0" applyBorder="1"/>
    <xf numFmtId="0" fontId="4" fillId="0" borderId="22" xfId="0" applyFont="1" applyBorder="1"/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9" borderId="20" xfId="0" applyFont="1" applyFill="1" applyBorder="1"/>
    <xf numFmtId="0" fontId="4" fillId="9" borderId="24" xfId="0" applyFont="1" applyFill="1" applyBorder="1"/>
    <xf numFmtId="0" fontId="0" fillId="0" borderId="23" xfId="0" applyBorder="1"/>
    <xf numFmtId="2" fontId="4" fillId="0" borderId="24" xfId="0" applyNumberFormat="1" applyFont="1" applyBorder="1"/>
    <xf numFmtId="2" fontId="4" fillId="0" borderId="22" xfId="0" applyNumberFormat="1" applyFont="1" applyBorder="1"/>
    <xf numFmtId="0" fontId="4" fillId="0" borderId="24" xfId="0" applyFont="1" applyBorder="1"/>
    <xf numFmtId="0" fontId="0" fillId="10" borderId="19" xfId="0" applyFill="1" applyBorder="1"/>
    <xf numFmtId="164" fontId="4" fillId="10" borderId="20" xfId="0" applyNumberFormat="1" applyFont="1" applyFill="1" applyBorder="1"/>
    <xf numFmtId="0" fontId="0" fillId="10" borderId="21" xfId="0" applyFill="1" applyBorder="1"/>
    <xf numFmtId="0" fontId="4" fillId="10" borderId="22" xfId="0" applyFont="1" applyFill="1" applyBorder="1"/>
    <xf numFmtId="0" fontId="3" fillId="2" borderId="0" xfId="0" applyFont="1" applyFill="1" applyAlignment="1">
      <alignment horizontal="center" wrapText="1"/>
    </xf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0" fillId="9" borderId="19" xfId="0" applyFill="1" applyBorder="1" applyAlignment="1">
      <alignment horizontal="center" wrapText="1"/>
    </xf>
    <xf numFmtId="0" fontId="0" fillId="9" borderId="23" xfId="0" applyFill="1" applyBorder="1" applyAlignment="1">
      <alignment horizontal="center" wrapText="1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BBFFEE"/>
      <color rgb="FFFFFECD"/>
      <color rgb="FFFFD7FE"/>
      <color rgb="FFFFFD78"/>
      <color rgb="FFFFA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erlin">
  <a:themeElements>
    <a:clrScheme name="Berli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4ED47-1BF0-CC42-8CCF-E6502F758153}">
  <dimension ref="A1:AT70"/>
  <sheetViews>
    <sheetView tabSelected="1" zoomScale="75" workbookViewId="0">
      <pane ySplit="1" topLeftCell="A2" activePane="bottomLeft" state="frozen"/>
      <selection pane="bottomLeft" activeCell="K3" sqref="K3"/>
    </sheetView>
  </sheetViews>
  <sheetFormatPr baseColWidth="10" defaultColWidth="11" defaultRowHeight="16" x14ac:dyDescent="0.2"/>
  <cols>
    <col min="5" max="5" width="11" style="3"/>
    <col min="9" max="9" width="11" style="3"/>
    <col min="13" max="13" width="11" style="3"/>
    <col min="15" max="15" width="11" style="34"/>
    <col min="18" max="18" width="11" style="3"/>
    <col min="22" max="22" width="11" style="3"/>
    <col min="26" max="26" width="11" style="3"/>
    <col min="28" max="28" width="11" style="34"/>
    <col min="30" max="30" width="11" style="3"/>
    <col min="32" max="32" width="11" style="3"/>
    <col min="34" max="34" width="11" style="3"/>
    <col min="36" max="36" width="11" style="3"/>
    <col min="37" max="37" width="11" style="34"/>
    <col min="39" max="39" width="11" style="3"/>
    <col min="41" max="41" width="11" style="3"/>
    <col min="43" max="43" width="11" style="3"/>
    <col min="45" max="45" width="11" style="3"/>
    <col min="46" max="46" width="11" style="34"/>
  </cols>
  <sheetData>
    <row r="1" spans="1:46" x14ac:dyDescent="0.2">
      <c r="A1" s="20"/>
      <c r="B1" s="138" t="s">
        <v>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40"/>
      <c r="P1" s="138" t="s">
        <v>1</v>
      </c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40"/>
      <c r="AC1" s="138" t="s">
        <v>2</v>
      </c>
      <c r="AD1" s="139"/>
      <c r="AE1" s="139"/>
      <c r="AF1" s="139"/>
      <c r="AG1" s="139"/>
      <c r="AH1" s="139"/>
      <c r="AI1" s="139"/>
      <c r="AJ1" s="139"/>
      <c r="AK1" s="140"/>
      <c r="AL1" s="138" t="s">
        <v>3</v>
      </c>
      <c r="AM1" s="139"/>
      <c r="AN1" s="139"/>
      <c r="AO1" s="139"/>
      <c r="AP1" s="139"/>
      <c r="AQ1" s="139"/>
      <c r="AR1" s="139"/>
      <c r="AS1" s="139"/>
      <c r="AT1" s="140"/>
    </row>
    <row r="2" spans="1:46" x14ac:dyDescent="0.2">
      <c r="A2" s="5" t="s">
        <v>16</v>
      </c>
      <c r="B2" s="5"/>
      <c r="C2" s="144" t="s">
        <v>45</v>
      </c>
      <c r="D2" s="141"/>
      <c r="E2" s="141"/>
      <c r="F2" s="143" t="s">
        <v>24</v>
      </c>
      <c r="G2" s="141" t="s">
        <v>35</v>
      </c>
      <c r="H2" s="142"/>
      <c r="I2" s="142"/>
      <c r="J2" s="142"/>
      <c r="K2" s="141" t="s">
        <v>36</v>
      </c>
      <c r="L2" s="142"/>
      <c r="M2" s="142"/>
      <c r="N2" s="142"/>
      <c r="O2" s="30"/>
      <c r="P2" s="141" t="s">
        <v>4</v>
      </c>
      <c r="Q2" s="142"/>
      <c r="R2" s="142"/>
      <c r="S2" s="142"/>
      <c r="T2" s="141" t="s">
        <v>5</v>
      </c>
      <c r="U2" s="142"/>
      <c r="V2" s="142"/>
      <c r="W2" s="142"/>
      <c r="X2" s="141" t="s">
        <v>6</v>
      </c>
      <c r="Y2" s="142"/>
      <c r="Z2" s="142"/>
      <c r="AA2" s="142"/>
      <c r="AB2" s="30"/>
      <c r="AC2" s="9"/>
      <c r="AD2" s="134" t="s">
        <v>7</v>
      </c>
      <c r="AE2" s="9"/>
      <c r="AF2" s="134" t="s">
        <v>7</v>
      </c>
      <c r="AG2" s="9"/>
      <c r="AH2" s="134" t="s">
        <v>7</v>
      </c>
      <c r="AI2" s="9"/>
      <c r="AJ2" s="134" t="s">
        <v>7</v>
      </c>
      <c r="AK2" s="136" t="s">
        <v>8</v>
      </c>
      <c r="AL2" s="6"/>
      <c r="AM2" s="134" t="s">
        <v>7</v>
      </c>
      <c r="AN2" s="6"/>
      <c r="AO2" s="134" t="s">
        <v>7</v>
      </c>
      <c r="AP2" s="6"/>
      <c r="AQ2" s="134" t="s">
        <v>7</v>
      </c>
      <c r="AR2" s="6"/>
      <c r="AS2" s="134" t="s">
        <v>7</v>
      </c>
      <c r="AT2" s="136" t="s">
        <v>9</v>
      </c>
    </row>
    <row r="3" spans="1:46" x14ac:dyDescent="0.2">
      <c r="A3" s="1" t="s">
        <v>17</v>
      </c>
      <c r="B3" s="1" t="s">
        <v>10</v>
      </c>
      <c r="C3" s="9" t="s">
        <v>11</v>
      </c>
      <c r="D3" s="9" t="s">
        <v>12</v>
      </c>
      <c r="E3" s="9" t="s">
        <v>23</v>
      </c>
      <c r="F3" s="143"/>
      <c r="G3" s="9" t="s">
        <v>11</v>
      </c>
      <c r="H3" s="9" t="s">
        <v>12</v>
      </c>
      <c r="I3" s="9" t="s">
        <v>23</v>
      </c>
      <c r="J3" s="2" t="s">
        <v>13</v>
      </c>
      <c r="K3" s="9" t="s">
        <v>11</v>
      </c>
      <c r="L3" s="9" t="s">
        <v>12</v>
      </c>
      <c r="M3" s="9" t="s">
        <v>23</v>
      </c>
      <c r="N3" s="2" t="s">
        <v>13</v>
      </c>
      <c r="O3" s="31" t="s">
        <v>14</v>
      </c>
      <c r="P3" s="9" t="s">
        <v>11</v>
      </c>
      <c r="Q3" s="9" t="s">
        <v>12</v>
      </c>
      <c r="R3" s="9" t="s">
        <v>23</v>
      </c>
      <c r="S3" s="2" t="s">
        <v>13</v>
      </c>
      <c r="T3" s="9" t="s">
        <v>11</v>
      </c>
      <c r="U3" s="9" t="s">
        <v>12</v>
      </c>
      <c r="V3" s="9" t="s">
        <v>23</v>
      </c>
      <c r="W3" s="2" t="s">
        <v>13</v>
      </c>
      <c r="X3" s="9" t="s">
        <v>11</v>
      </c>
      <c r="Y3" s="9" t="s">
        <v>12</v>
      </c>
      <c r="Z3" s="9" t="s">
        <v>23</v>
      </c>
      <c r="AA3" s="2" t="s">
        <v>13</v>
      </c>
      <c r="AB3" s="31" t="s">
        <v>14</v>
      </c>
      <c r="AC3" s="9" t="s">
        <v>37</v>
      </c>
      <c r="AD3" s="135"/>
      <c r="AE3" s="9" t="s">
        <v>34</v>
      </c>
      <c r="AF3" s="135"/>
      <c r="AG3" s="9" t="s">
        <v>35</v>
      </c>
      <c r="AH3" s="135"/>
      <c r="AI3" s="9" t="s">
        <v>36</v>
      </c>
      <c r="AJ3" s="135"/>
      <c r="AK3" s="137"/>
      <c r="AL3" s="9" t="s">
        <v>37</v>
      </c>
      <c r="AM3" s="135"/>
      <c r="AN3" s="9" t="s">
        <v>34</v>
      </c>
      <c r="AO3" s="135"/>
      <c r="AP3" s="9" t="s">
        <v>35</v>
      </c>
      <c r="AQ3" s="135"/>
      <c r="AR3" s="9" t="s">
        <v>36</v>
      </c>
      <c r="AS3" s="135"/>
      <c r="AT3" s="137"/>
    </row>
    <row r="4" spans="1:46" x14ac:dyDescent="0.2">
      <c r="A4" s="4" t="s">
        <v>17</v>
      </c>
      <c r="B4" s="4">
        <v>1</v>
      </c>
      <c r="C4" s="7">
        <v>3.31</v>
      </c>
      <c r="D4" s="7">
        <v>3.17</v>
      </c>
      <c r="E4" s="8">
        <f>D4-C4</f>
        <v>-0.14000000000000012</v>
      </c>
      <c r="F4" s="10" t="s">
        <v>12</v>
      </c>
      <c r="G4" s="7">
        <v>2.87</v>
      </c>
      <c r="H4" s="7">
        <v>2.65</v>
      </c>
      <c r="I4" s="8">
        <f>H4-G4</f>
        <v>-0.2200000000000002</v>
      </c>
      <c r="J4" s="10" t="s">
        <v>12</v>
      </c>
      <c r="K4" s="7">
        <v>2.37</v>
      </c>
      <c r="L4" s="7">
        <v>3.07</v>
      </c>
      <c r="M4" s="8">
        <f>L4-K4</f>
        <v>0.69999999999999973</v>
      </c>
      <c r="N4" s="10" t="s">
        <v>11</v>
      </c>
      <c r="O4" s="25" t="s">
        <v>6</v>
      </c>
      <c r="P4" s="7">
        <v>3.28</v>
      </c>
      <c r="Q4" s="7">
        <v>3.6</v>
      </c>
      <c r="R4" s="4">
        <f>Q4-P4</f>
        <v>0.32000000000000028</v>
      </c>
      <c r="S4" s="10" t="s">
        <v>11</v>
      </c>
      <c r="T4" s="7">
        <v>2.93</v>
      </c>
      <c r="U4" s="7">
        <v>2.95</v>
      </c>
      <c r="V4" s="8">
        <f>U4-T4</f>
        <v>2.0000000000000018E-2</v>
      </c>
      <c r="W4" s="10" t="s">
        <v>11</v>
      </c>
      <c r="X4" s="7">
        <v>2.65</v>
      </c>
      <c r="Y4" s="7">
        <v>3.14</v>
      </c>
      <c r="Z4" s="8">
        <f>Y4-X4</f>
        <v>0.49000000000000021</v>
      </c>
      <c r="AA4" s="10" t="s">
        <v>11</v>
      </c>
      <c r="AB4" s="25" t="s">
        <v>25</v>
      </c>
      <c r="AC4" s="10" t="s">
        <v>18</v>
      </c>
      <c r="AD4" s="18" t="s">
        <v>20</v>
      </c>
      <c r="AE4" s="10" t="s">
        <v>18</v>
      </c>
      <c r="AF4" s="18" t="s">
        <v>20</v>
      </c>
      <c r="AG4" s="10" t="s">
        <v>19</v>
      </c>
      <c r="AH4" s="18" t="s">
        <v>20</v>
      </c>
      <c r="AI4" s="40" t="s">
        <v>18</v>
      </c>
      <c r="AJ4" s="18" t="s">
        <v>21</v>
      </c>
      <c r="AK4" s="25" t="s">
        <v>6</v>
      </c>
      <c r="AL4" s="40" t="s">
        <v>18</v>
      </c>
      <c r="AM4" s="4" t="s">
        <v>21</v>
      </c>
      <c r="AN4" s="40" t="s">
        <v>18</v>
      </c>
      <c r="AO4" s="4" t="s">
        <v>21</v>
      </c>
      <c r="AP4" s="10" t="s">
        <v>19</v>
      </c>
      <c r="AQ4" s="4" t="s">
        <v>20</v>
      </c>
      <c r="AR4" s="10" t="s">
        <v>18</v>
      </c>
      <c r="AS4" s="4" t="s">
        <v>20</v>
      </c>
      <c r="AT4" s="25" t="s">
        <v>15</v>
      </c>
    </row>
    <row r="5" spans="1:46" x14ac:dyDescent="0.2">
      <c r="A5" s="4" t="s">
        <v>17</v>
      </c>
      <c r="B5" s="4">
        <v>2</v>
      </c>
      <c r="C5" s="7">
        <v>3.54</v>
      </c>
      <c r="D5" s="7">
        <v>3.4</v>
      </c>
      <c r="E5" s="8">
        <f t="shared" ref="E5:E36" si="0">D5-C5</f>
        <v>-0.14000000000000012</v>
      </c>
      <c r="F5" s="10" t="s">
        <v>12</v>
      </c>
      <c r="G5" s="7">
        <v>2.96</v>
      </c>
      <c r="H5" s="7">
        <v>2.68</v>
      </c>
      <c r="I5" s="8">
        <f t="shared" ref="I5:I60" si="1">H5-G5</f>
        <v>-0.2799999999999998</v>
      </c>
      <c r="J5" s="10" t="s">
        <v>12</v>
      </c>
      <c r="K5" s="7">
        <v>2.68</v>
      </c>
      <c r="L5" s="7">
        <v>2.87</v>
      </c>
      <c r="M5" s="8">
        <f t="shared" ref="M5:M14" si="2">L5-K5</f>
        <v>0.18999999999999995</v>
      </c>
      <c r="N5" s="10" t="s">
        <v>11</v>
      </c>
      <c r="O5" s="25" t="s">
        <v>5</v>
      </c>
      <c r="P5" s="7">
        <v>3.35</v>
      </c>
      <c r="Q5" s="7">
        <v>2.93</v>
      </c>
      <c r="R5" s="4">
        <f t="shared" ref="R5:R36" si="3">Q5-P5</f>
        <v>-0.41999999999999993</v>
      </c>
      <c r="S5" s="10" t="s">
        <v>12</v>
      </c>
      <c r="T5" s="7">
        <v>3.1</v>
      </c>
      <c r="U5" s="7">
        <v>2.94</v>
      </c>
      <c r="V5" s="8">
        <f t="shared" ref="V5:V69" si="4">U5-T5</f>
        <v>-0.16000000000000014</v>
      </c>
      <c r="W5" s="10" t="s">
        <v>12</v>
      </c>
      <c r="X5" s="7">
        <v>2.97</v>
      </c>
      <c r="Y5" s="7">
        <v>2.4700000000000002</v>
      </c>
      <c r="Z5" s="8">
        <f t="shared" ref="Z5:Z29" si="5">Y5-X5</f>
        <v>-0.5</v>
      </c>
      <c r="AA5" s="10" t="s">
        <v>12</v>
      </c>
      <c r="AB5" s="25" t="s">
        <v>6</v>
      </c>
      <c r="AC5" s="10" t="s">
        <v>18</v>
      </c>
      <c r="AD5" s="18" t="s">
        <v>20</v>
      </c>
      <c r="AE5" s="40" t="s">
        <v>19</v>
      </c>
      <c r="AF5" s="18" t="s">
        <v>21</v>
      </c>
      <c r="AG5" s="10" t="s">
        <v>18</v>
      </c>
      <c r="AH5" s="18" t="s">
        <v>20</v>
      </c>
      <c r="AI5" s="10" t="s">
        <v>19</v>
      </c>
      <c r="AJ5" s="18" t="s">
        <v>20</v>
      </c>
      <c r="AK5" s="25" t="s">
        <v>4</v>
      </c>
      <c r="AL5" s="40" t="s">
        <v>18</v>
      </c>
      <c r="AM5" s="4" t="s">
        <v>21</v>
      </c>
      <c r="AN5" s="40" t="s">
        <v>18</v>
      </c>
      <c r="AO5" s="4" t="s">
        <v>21</v>
      </c>
      <c r="AP5" s="40" t="s">
        <v>18</v>
      </c>
      <c r="AQ5" s="4" t="s">
        <v>21</v>
      </c>
      <c r="AR5" s="40" t="s">
        <v>19</v>
      </c>
      <c r="AS5" s="4" t="s">
        <v>21</v>
      </c>
      <c r="AT5" s="25" t="s">
        <v>15</v>
      </c>
    </row>
    <row r="6" spans="1:46" x14ac:dyDescent="0.2">
      <c r="A6" s="4" t="s">
        <v>17</v>
      </c>
      <c r="B6" s="4">
        <v>3</v>
      </c>
      <c r="C6" s="7">
        <v>3.78</v>
      </c>
      <c r="D6" s="7">
        <v>4.05</v>
      </c>
      <c r="E6" s="8">
        <f t="shared" si="0"/>
        <v>0.27</v>
      </c>
      <c r="F6" s="10" t="s">
        <v>11</v>
      </c>
      <c r="G6" s="7">
        <v>3.15</v>
      </c>
      <c r="H6" s="7">
        <v>3.12</v>
      </c>
      <c r="I6" s="8">
        <f t="shared" si="1"/>
        <v>-2.9999999999999805E-2</v>
      </c>
      <c r="J6" s="10" t="s">
        <v>12</v>
      </c>
      <c r="K6" s="7">
        <v>3.24</v>
      </c>
      <c r="L6" s="7">
        <v>3.14</v>
      </c>
      <c r="M6" s="8">
        <f t="shared" si="2"/>
        <v>-0.10000000000000009</v>
      </c>
      <c r="N6" s="10" t="s">
        <v>12</v>
      </c>
      <c r="O6" s="25" t="s">
        <v>26</v>
      </c>
      <c r="P6" s="7">
        <v>3.97</v>
      </c>
      <c r="Q6" s="7">
        <v>4.34</v>
      </c>
      <c r="R6" s="4">
        <f t="shared" si="3"/>
        <v>0.36999999999999966</v>
      </c>
      <c r="S6" s="10" t="s">
        <v>11</v>
      </c>
      <c r="T6" s="7">
        <v>3.68</v>
      </c>
      <c r="U6" s="7">
        <v>3.47</v>
      </c>
      <c r="V6" s="8">
        <f t="shared" si="4"/>
        <v>-0.20999999999999996</v>
      </c>
      <c r="W6" s="10" t="s">
        <v>12</v>
      </c>
      <c r="X6" s="7">
        <v>3.72</v>
      </c>
      <c r="Y6" s="7">
        <v>3.58</v>
      </c>
      <c r="Z6" s="8">
        <f t="shared" si="5"/>
        <v>-0.14000000000000012</v>
      </c>
      <c r="AA6" s="10" t="s">
        <v>12</v>
      </c>
      <c r="AB6" s="25" t="s">
        <v>4</v>
      </c>
      <c r="AC6" s="10" t="s">
        <v>19</v>
      </c>
      <c r="AD6" s="18" t="s">
        <v>20</v>
      </c>
      <c r="AE6" s="10" t="s">
        <v>18</v>
      </c>
      <c r="AF6" s="18" t="s">
        <v>20</v>
      </c>
      <c r="AG6" s="10" t="s">
        <v>18</v>
      </c>
      <c r="AH6" s="18" t="s">
        <v>20</v>
      </c>
      <c r="AI6" s="40" t="s">
        <v>19</v>
      </c>
      <c r="AJ6" s="18" t="s">
        <v>21</v>
      </c>
      <c r="AK6" s="25" t="s">
        <v>6</v>
      </c>
      <c r="AL6" s="10" t="s">
        <v>18</v>
      </c>
      <c r="AM6" s="4" t="s">
        <v>20</v>
      </c>
      <c r="AN6" s="10" t="s">
        <v>18</v>
      </c>
      <c r="AO6" s="4" t="s">
        <v>20</v>
      </c>
      <c r="AP6" s="40" t="s">
        <v>18</v>
      </c>
      <c r="AQ6" s="4" t="s">
        <v>21</v>
      </c>
      <c r="AR6" s="40" t="s">
        <v>18</v>
      </c>
      <c r="AS6" s="4" t="s">
        <v>21</v>
      </c>
      <c r="AT6" s="25" t="s">
        <v>5</v>
      </c>
    </row>
    <row r="7" spans="1:46" x14ac:dyDescent="0.2">
      <c r="A7" s="4" t="s">
        <v>17</v>
      </c>
      <c r="B7" s="4">
        <v>4</v>
      </c>
      <c r="C7" s="7">
        <v>2.35</v>
      </c>
      <c r="D7" s="7">
        <v>2.5</v>
      </c>
      <c r="E7" s="8">
        <f t="shared" si="0"/>
        <v>0.14999999999999991</v>
      </c>
      <c r="F7" s="10" t="s">
        <v>11</v>
      </c>
      <c r="G7" s="7">
        <v>2.57</v>
      </c>
      <c r="H7" s="7">
        <v>2.71</v>
      </c>
      <c r="I7" s="8">
        <f t="shared" si="1"/>
        <v>0.14000000000000012</v>
      </c>
      <c r="J7" s="10" t="s">
        <v>11</v>
      </c>
      <c r="K7" s="7">
        <v>2.35</v>
      </c>
      <c r="L7" s="7">
        <v>2.35</v>
      </c>
      <c r="M7" s="8">
        <f t="shared" si="2"/>
        <v>0</v>
      </c>
      <c r="N7" s="10" t="s">
        <v>29</v>
      </c>
      <c r="O7" s="25" t="s">
        <v>26</v>
      </c>
      <c r="P7" s="7">
        <v>2.79</v>
      </c>
      <c r="Q7" s="7">
        <v>2.5499999999999998</v>
      </c>
      <c r="R7" s="4">
        <f t="shared" si="3"/>
        <v>-0.24000000000000021</v>
      </c>
      <c r="S7" s="10" t="s">
        <v>12</v>
      </c>
      <c r="T7" s="7">
        <v>2.7</v>
      </c>
      <c r="U7" s="7">
        <v>2.78</v>
      </c>
      <c r="V7" s="8">
        <f t="shared" si="4"/>
        <v>7.9999999999999627E-2</v>
      </c>
      <c r="W7" s="10" t="s">
        <v>11</v>
      </c>
      <c r="X7" s="7">
        <v>2.5299999999999998</v>
      </c>
      <c r="Y7" s="7">
        <v>2.58</v>
      </c>
      <c r="Z7" s="8">
        <f t="shared" si="5"/>
        <v>5.0000000000000266E-2</v>
      </c>
      <c r="AA7" s="10" t="s">
        <v>11</v>
      </c>
      <c r="AB7" s="25" t="s">
        <v>4</v>
      </c>
      <c r="AC7" s="10" t="s">
        <v>18</v>
      </c>
      <c r="AD7" s="18" t="s">
        <v>20</v>
      </c>
      <c r="AE7" s="10" t="s">
        <v>18</v>
      </c>
      <c r="AF7" s="18" t="s">
        <v>20</v>
      </c>
      <c r="AG7" s="40" t="s">
        <v>18</v>
      </c>
      <c r="AH7" s="18" t="s">
        <v>21</v>
      </c>
      <c r="AI7" s="10" t="s">
        <v>18</v>
      </c>
      <c r="AJ7" s="18" t="s">
        <v>20</v>
      </c>
      <c r="AK7" s="25" t="s">
        <v>5</v>
      </c>
      <c r="AL7" s="10" t="s">
        <v>18</v>
      </c>
      <c r="AM7" s="4" t="s">
        <v>20</v>
      </c>
      <c r="AN7" s="40" t="s">
        <v>18</v>
      </c>
      <c r="AO7" s="4" t="s">
        <v>21</v>
      </c>
      <c r="AP7" s="40" t="s">
        <v>18</v>
      </c>
      <c r="AQ7" s="4" t="s">
        <v>21</v>
      </c>
      <c r="AR7" s="10" t="s">
        <v>18</v>
      </c>
      <c r="AS7" s="4" t="s">
        <v>20</v>
      </c>
      <c r="AT7" s="25" t="s">
        <v>5</v>
      </c>
    </row>
    <row r="8" spans="1:46" x14ac:dyDescent="0.2">
      <c r="A8" s="4" t="s">
        <v>17</v>
      </c>
      <c r="B8" s="4">
        <v>5</v>
      </c>
      <c r="C8" s="7">
        <v>3.04</v>
      </c>
      <c r="D8" s="7">
        <v>2.98</v>
      </c>
      <c r="E8" s="8">
        <f t="shared" si="0"/>
        <v>-6.0000000000000053E-2</v>
      </c>
      <c r="F8" s="10" t="s">
        <v>12</v>
      </c>
      <c r="G8" s="7">
        <v>2.87</v>
      </c>
      <c r="H8" s="7">
        <v>2.65</v>
      </c>
      <c r="I8" s="8">
        <f t="shared" si="1"/>
        <v>-0.2200000000000002</v>
      </c>
      <c r="J8" s="10" t="s">
        <v>12</v>
      </c>
      <c r="K8" s="7">
        <v>3.04</v>
      </c>
      <c r="L8" s="7">
        <v>2.88</v>
      </c>
      <c r="M8" s="8">
        <f t="shared" si="2"/>
        <v>-0.16000000000000014</v>
      </c>
      <c r="N8" s="10" t="s">
        <v>12</v>
      </c>
      <c r="O8" s="25" t="s">
        <v>5</v>
      </c>
      <c r="P8" s="7">
        <v>3.02</v>
      </c>
      <c r="Q8" s="7">
        <v>2.8</v>
      </c>
      <c r="R8" s="4">
        <f t="shared" si="3"/>
        <v>-0.2200000000000002</v>
      </c>
      <c r="S8" s="10" t="s">
        <v>12</v>
      </c>
      <c r="T8" s="7">
        <v>3.13</v>
      </c>
      <c r="U8" s="7">
        <v>2.98</v>
      </c>
      <c r="V8" s="8">
        <f t="shared" si="4"/>
        <v>-0.14999999999999991</v>
      </c>
      <c r="W8" s="10" t="s">
        <v>12</v>
      </c>
      <c r="X8" s="7">
        <v>2.93</v>
      </c>
      <c r="Y8" s="7">
        <v>2.86</v>
      </c>
      <c r="Z8" s="8">
        <f t="shared" si="5"/>
        <v>-7.0000000000000284E-2</v>
      </c>
      <c r="AA8" s="10" t="s">
        <v>12</v>
      </c>
      <c r="AB8" s="25" t="s">
        <v>4</v>
      </c>
      <c r="AC8" s="10" t="s">
        <v>18</v>
      </c>
      <c r="AD8" s="18" t="s">
        <v>20</v>
      </c>
      <c r="AE8" s="10" t="s">
        <v>18</v>
      </c>
      <c r="AF8" s="18" t="s">
        <v>20</v>
      </c>
      <c r="AG8" s="10" t="s">
        <v>18</v>
      </c>
      <c r="AH8" s="18" t="s">
        <v>20</v>
      </c>
      <c r="AI8" s="40" t="s">
        <v>19</v>
      </c>
      <c r="AJ8" s="18" t="s">
        <v>21</v>
      </c>
      <c r="AK8" s="25" t="s">
        <v>6</v>
      </c>
      <c r="AL8" s="10" t="s">
        <v>19</v>
      </c>
      <c r="AM8" s="4" t="s">
        <v>20</v>
      </c>
      <c r="AN8" s="10" t="s">
        <v>18</v>
      </c>
      <c r="AO8" s="4" t="s">
        <v>20</v>
      </c>
      <c r="AP8" s="40" t="s">
        <v>18</v>
      </c>
      <c r="AQ8" s="4" t="s">
        <v>21</v>
      </c>
      <c r="AR8" s="40" t="s">
        <v>22</v>
      </c>
      <c r="AS8" s="4" t="s">
        <v>21</v>
      </c>
      <c r="AT8" s="25" t="s">
        <v>5</v>
      </c>
    </row>
    <row r="9" spans="1:46" x14ac:dyDescent="0.2">
      <c r="A9" s="4" t="s">
        <v>17</v>
      </c>
      <c r="B9" s="4">
        <v>7</v>
      </c>
      <c r="C9" s="7">
        <v>3.11</v>
      </c>
      <c r="D9" s="7">
        <v>2.66</v>
      </c>
      <c r="E9" s="8">
        <f t="shared" si="0"/>
        <v>-0.44999999999999973</v>
      </c>
      <c r="F9" s="10" t="s">
        <v>12</v>
      </c>
      <c r="G9" s="7">
        <v>2.7</v>
      </c>
      <c r="H9" s="7">
        <v>3.06</v>
      </c>
      <c r="I9" s="8">
        <f t="shared" si="1"/>
        <v>0.35999999999999988</v>
      </c>
      <c r="J9" s="10" t="s">
        <v>11</v>
      </c>
      <c r="K9" s="7">
        <v>2.71</v>
      </c>
      <c r="L9" s="7">
        <v>3</v>
      </c>
      <c r="M9" s="8">
        <f t="shared" si="2"/>
        <v>0.29000000000000004</v>
      </c>
      <c r="N9" s="10" t="s">
        <v>11</v>
      </c>
      <c r="O9" s="25" t="s">
        <v>26</v>
      </c>
      <c r="P9" s="7">
        <v>2.78</v>
      </c>
      <c r="Q9" s="7">
        <v>3.05</v>
      </c>
      <c r="R9" s="4">
        <f t="shared" si="3"/>
        <v>0.27</v>
      </c>
      <c r="S9" s="10" t="s">
        <v>11</v>
      </c>
      <c r="T9" s="7">
        <v>2.59</v>
      </c>
      <c r="U9" s="7">
        <v>2.82</v>
      </c>
      <c r="V9" s="8">
        <f t="shared" si="4"/>
        <v>0.22999999999999998</v>
      </c>
      <c r="W9" s="10" t="s">
        <v>11</v>
      </c>
      <c r="X9" s="7">
        <v>2.41</v>
      </c>
      <c r="Y9" s="7">
        <v>2.34</v>
      </c>
      <c r="Z9" s="8">
        <f t="shared" si="5"/>
        <v>-7.0000000000000284E-2</v>
      </c>
      <c r="AA9" s="10" t="s">
        <v>12</v>
      </c>
      <c r="AB9" s="25" t="s">
        <v>4</v>
      </c>
      <c r="AC9" s="10" t="s">
        <v>18</v>
      </c>
      <c r="AD9" s="18" t="s">
        <v>20</v>
      </c>
      <c r="AE9" s="10" t="s">
        <v>19</v>
      </c>
      <c r="AF9" s="18" t="s">
        <v>20</v>
      </c>
      <c r="AG9" s="10" t="s">
        <v>18</v>
      </c>
      <c r="AH9" s="18" t="s">
        <v>20</v>
      </c>
      <c r="AI9" s="40" t="s">
        <v>19</v>
      </c>
      <c r="AJ9" s="18" t="s">
        <v>21</v>
      </c>
      <c r="AK9" s="25" t="s">
        <v>6</v>
      </c>
      <c r="AL9" s="10" t="s">
        <v>18</v>
      </c>
      <c r="AM9" s="4" t="s">
        <v>20</v>
      </c>
      <c r="AN9" s="10" t="s">
        <v>19</v>
      </c>
      <c r="AO9" s="4" t="s">
        <v>20</v>
      </c>
      <c r="AP9" s="40" t="s">
        <v>18</v>
      </c>
      <c r="AQ9" s="4" t="s">
        <v>21</v>
      </c>
      <c r="AR9" s="10" t="s">
        <v>18</v>
      </c>
      <c r="AS9" s="4" t="s">
        <v>20</v>
      </c>
      <c r="AT9" s="25" t="s">
        <v>5</v>
      </c>
    </row>
    <row r="10" spans="1:46" x14ac:dyDescent="0.2">
      <c r="A10" s="4" t="s">
        <v>17</v>
      </c>
      <c r="B10" s="4">
        <v>8</v>
      </c>
      <c r="C10" s="7">
        <v>3.44</v>
      </c>
      <c r="D10" s="7">
        <v>3.21</v>
      </c>
      <c r="E10" s="8">
        <f t="shared" si="0"/>
        <v>-0.22999999999999998</v>
      </c>
      <c r="F10" s="10" t="s">
        <v>12</v>
      </c>
      <c r="G10" s="7">
        <v>3.13</v>
      </c>
      <c r="H10" s="7">
        <v>3.06</v>
      </c>
      <c r="I10" s="8">
        <f t="shared" si="1"/>
        <v>-6.999999999999984E-2</v>
      </c>
      <c r="J10" s="10" t="s">
        <v>12</v>
      </c>
      <c r="K10" s="7">
        <v>3.07</v>
      </c>
      <c r="L10" s="7">
        <v>3.13</v>
      </c>
      <c r="M10" s="8">
        <f t="shared" si="2"/>
        <v>6.0000000000000053E-2</v>
      </c>
      <c r="N10" s="10" t="s">
        <v>11</v>
      </c>
      <c r="O10" s="25" t="s">
        <v>26</v>
      </c>
      <c r="P10" s="7">
        <v>3.62</v>
      </c>
      <c r="Q10" s="7">
        <v>3.39</v>
      </c>
      <c r="R10" s="4">
        <f t="shared" si="3"/>
        <v>-0.22999999999999998</v>
      </c>
      <c r="S10" s="10" t="s">
        <v>12</v>
      </c>
      <c r="T10" s="7">
        <v>3.41</v>
      </c>
      <c r="U10" s="7">
        <v>3.23</v>
      </c>
      <c r="V10" s="8">
        <f t="shared" si="4"/>
        <v>-0.18000000000000016</v>
      </c>
      <c r="W10" s="10" t="s">
        <v>12</v>
      </c>
      <c r="X10" s="7">
        <v>3.01</v>
      </c>
      <c r="Y10" s="7">
        <v>3.18</v>
      </c>
      <c r="Z10" s="8">
        <f t="shared" si="5"/>
        <v>0.17000000000000037</v>
      </c>
      <c r="AA10" s="10" t="s">
        <v>11</v>
      </c>
      <c r="AB10" s="25" t="s">
        <v>4</v>
      </c>
      <c r="AC10" s="10" t="s">
        <v>18</v>
      </c>
      <c r="AD10" s="18" t="s">
        <v>20</v>
      </c>
      <c r="AE10" s="10" t="s">
        <v>18</v>
      </c>
      <c r="AF10" s="18" t="s">
        <v>20</v>
      </c>
      <c r="AG10" s="10" t="s">
        <v>19</v>
      </c>
      <c r="AH10" s="18" t="s">
        <v>20</v>
      </c>
      <c r="AI10" s="40" t="s">
        <v>18</v>
      </c>
      <c r="AJ10" s="18" t="s">
        <v>21</v>
      </c>
      <c r="AK10" s="25" t="s">
        <v>6</v>
      </c>
      <c r="AL10" s="40" t="s">
        <v>18</v>
      </c>
      <c r="AM10" s="4" t="s">
        <v>21</v>
      </c>
      <c r="AN10" s="40" t="s">
        <v>18</v>
      </c>
      <c r="AO10" s="4" t="s">
        <v>21</v>
      </c>
      <c r="AP10" s="40" t="s">
        <v>19</v>
      </c>
      <c r="AQ10" s="4" t="s">
        <v>21</v>
      </c>
      <c r="AR10" s="40" t="s">
        <v>18</v>
      </c>
      <c r="AS10" s="4" t="s">
        <v>21</v>
      </c>
      <c r="AT10" s="25" t="s">
        <v>6</v>
      </c>
    </row>
    <row r="11" spans="1:46" x14ac:dyDescent="0.2">
      <c r="A11" s="4" t="s">
        <v>17</v>
      </c>
      <c r="B11" s="4">
        <v>9</v>
      </c>
      <c r="C11" s="7">
        <v>3.17</v>
      </c>
      <c r="D11" s="7">
        <v>3.06</v>
      </c>
      <c r="E11" s="8">
        <f t="shared" si="0"/>
        <v>-0.10999999999999988</v>
      </c>
      <c r="F11" s="10" t="s">
        <v>12</v>
      </c>
      <c r="G11" s="7">
        <v>3.07</v>
      </c>
      <c r="H11" s="7">
        <v>2.94</v>
      </c>
      <c r="I11" s="8">
        <f t="shared" si="1"/>
        <v>-0.12999999999999989</v>
      </c>
      <c r="J11" s="10" t="s">
        <v>12</v>
      </c>
      <c r="K11" s="7">
        <v>3.01</v>
      </c>
      <c r="L11" s="7">
        <v>3</v>
      </c>
      <c r="M11" s="8">
        <f t="shared" si="2"/>
        <v>-9.9999999999997868E-3</v>
      </c>
      <c r="N11" s="10" t="s">
        <v>12</v>
      </c>
      <c r="O11" s="25" t="s">
        <v>5</v>
      </c>
      <c r="P11" s="7">
        <v>3.33</v>
      </c>
      <c r="Q11" s="7">
        <v>3.38</v>
      </c>
      <c r="R11" s="4">
        <f t="shared" si="3"/>
        <v>4.9999999999999822E-2</v>
      </c>
      <c r="S11" s="10" t="s">
        <v>11</v>
      </c>
      <c r="T11" s="7">
        <v>2.93</v>
      </c>
      <c r="U11" s="7">
        <v>3.04</v>
      </c>
      <c r="V11" s="8">
        <f t="shared" si="4"/>
        <v>0.10999999999999988</v>
      </c>
      <c r="W11" s="10" t="s">
        <v>11</v>
      </c>
      <c r="X11" s="7">
        <v>3.14</v>
      </c>
      <c r="Y11" s="7">
        <v>3.06</v>
      </c>
      <c r="Z11" s="8">
        <f t="shared" si="5"/>
        <v>-8.0000000000000071E-2</v>
      </c>
      <c r="AA11" s="10" t="s">
        <v>12</v>
      </c>
      <c r="AB11" s="25" t="s">
        <v>5</v>
      </c>
      <c r="AC11" s="10" t="s">
        <v>18</v>
      </c>
      <c r="AD11" s="18" t="s">
        <v>20</v>
      </c>
      <c r="AE11" s="10" t="s">
        <v>18</v>
      </c>
      <c r="AF11" s="18" t="s">
        <v>20</v>
      </c>
      <c r="AG11" s="10" t="s">
        <v>19</v>
      </c>
      <c r="AH11" s="18" t="s">
        <v>20</v>
      </c>
      <c r="AI11" s="40" t="s">
        <v>19</v>
      </c>
      <c r="AJ11" s="18" t="s">
        <v>21</v>
      </c>
      <c r="AK11" s="25" t="s">
        <v>6</v>
      </c>
      <c r="AL11" s="40" t="s">
        <v>18</v>
      </c>
      <c r="AM11" s="4" t="s">
        <v>21</v>
      </c>
      <c r="AN11" s="10" t="s">
        <v>18</v>
      </c>
      <c r="AO11" s="4" t="s">
        <v>20</v>
      </c>
      <c r="AP11" s="40" t="s">
        <v>19</v>
      </c>
      <c r="AQ11" s="4" t="s">
        <v>21</v>
      </c>
      <c r="AR11" s="40" t="s">
        <v>18</v>
      </c>
      <c r="AS11" s="4" t="s">
        <v>21</v>
      </c>
      <c r="AT11" s="25" t="s">
        <v>15</v>
      </c>
    </row>
    <row r="12" spans="1:46" x14ac:dyDescent="0.2">
      <c r="A12" s="4" t="s">
        <v>17</v>
      </c>
      <c r="B12" s="4">
        <v>10</v>
      </c>
      <c r="C12" s="7">
        <v>3.6</v>
      </c>
      <c r="D12" s="7">
        <v>3.53</v>
      </c>
      <c r="E12" s="8">
        <f t="shared" si="0"/>
        <v>-7.0000000000000284E-2</v>
      </c>
      <c r="F12" s="10" t="s">
        <v>12</v>
      </c>
      <c r="G12" s="7">
        <v>3.56</v>
      </c>
      <c r="H12" s="7">
        <v>3.4</v>
      </c>
      <c r="I12" s="8">
        <f t="shared" si="1"/>
        <v>-0.16000000000000014</v>
      </c>
      <c r="J12" s="10" t="s">
        <v>12</v>
      </c>
      <c r="K12" s="7">
        <v>3.39</v>
      </c>
      <c r="L12" s="7">
        <v>3.18</v>
      </c>
      <c r="M12" s="8">
        <f t="shared" si="2"/>
        <v>-0.20999999999999996</v>
      </c>
      <c r="N12" s="10" t="s">
        <v>12</v>
      </c>
      <c r="O12" s="25" t="s">
        <v>6</v>
      </c>
      <c r="P12" s="7">
        <v>3.55</v>
      </c>
      <c r="Q12" s="7">
        <v>3.53</v>
      </c>
      <c r="R12" s="4">
        <f t="shared" si="3"/>
        <v>-2.0000000000000018E-2</v>
      </c>
      <c r="S12" s="10" t="s">
        <v>12</v>
      </c>
      <c r="T12" s="7">
        <v>3.62</v>
      </c>
      <c r="U12" s="7">
        <v>3.43</v>
      </c>
      <c r="V12" s="8">
        <f t="shared" si="4"/>
        <v>-0.18999999999999995</v>
      </c>
      <c r="W12" s="10" t="s">
        <v>12</v>
      </c>
      <c r="X12" s="7">
        <v>3.56</v>
      </c>
      <c r="Y12" s="7">
        <v>3.4</v>
      </c>
      <c r="Z12" s="8">
        <f t="shared" si="5"/>
        <v>-0.16000000000000014</v>
      </c>
      <c r="AA12" s="10" t="s">
        <v>12</v>
      </c>
      <c r="AB12" s="25" t="s">
        <v>5</v>
      </c>
      <c r="AC12" s="10" t="s">
        <v>19</v>
      </c>
      <c r="AD12" s="18" t="s">
        <v>20</v>
      </c>
      <c r="AE12" s="10" t="s">
        <v>18</v>
      </c>
      <c r="AF12" s="18" t="s">
        <v>20</v>
      </c>
      <c r="AG12" s="40" t="s">
        <v>18</v>
      </c>
      <c r="AH12" s="18" t="s">
        <v>21</v>
      </c>
      <c r="AI12" s="10" t="s">
        <v>18</v>
      </c>
      <c r="AJ12" s="18" t="s">
        <v>20</v>
      </c>
      <c r="AK12" s="25" t="s">
        <v>5</v>
      </c>
      <c r="AL12" s="10" t="s">
        <v>19</v>
      </c>
      <c r="AM12" s="4" t="s">
        <v>20</v>
      </c>
      <c r="AN12" s="40" t="s">
        <v>18</v>
      </c>
      <c r="AO12" s="4" t="s">
        <v>21</v>
      </c>
      <c r="AP12" s="10" t="s">
        <v>18</v>
      </c>
      <c r="AQ12" s="4" t="s">
        <v>20</v>
      </c>
      <c r="AR12" s="10" t="s">
        <v>18</v>
      </c>
      <c r="AS12" s="4" t="s">
        <v>20</v>
      </c>
      <c r="AT12" s="25" t="s">
        <v>4</v>
      </c>
    </row>
    <row r="13" spans="1:46" x14ac:dyDescent="0.2">
      <c r="A13" s="4" t="s">
        <v>17</v>
      </c>
      <c r="B13" s="4">
        <v>11</v>
      </c>
      <c r="C13" s="7">
        <v>3.35</v>
      </c>
      <c r="D13" s="7">
        <v>3.36</v>
      </c>
      <c r="E13" s="8">
        <f t="shared" si="0"/>
        <v>9.9999999999997868E-3</v>
      </c>
      <c r="F13" s="10" t="s">
        <v>11</v>
      </c>
      <c r="G13" s="7">
        <v>2.87</v>
      </c>
      <c r="H13" s="7">
        <v>3.04</v>
      </c>
      <c r="I13" s="8">
        <f t="shared" si="1"/>
        <v>0.16999999999999993</v>
      </c>
      <c r="J13" s="10" t="s">
        <v>11</v>
      </c>
      <c r="K13" s="7">
        <v>2.77</v>
      </c>
      <c r="L13" s="7">
        <v>2.85</v>
      </c>
      <c r="M13" s="8">
        <f t="shared" si="2"/>
        <v>8.0000000000000071E-2</v>
      </c>
      <c r="N13" s="10" t="s">
        <v>11</v>
      </c>
      <c r="O13" s="25" t="s">
        <v>5</v>
      </c>
      <c r="P13" s="7">
        <v>2.94</v>
      </c>
      <c r="Q13" s="7">
        <v>3.26</v>
      </c>
      <c r="R13" s="4">
        <f t="shared" si="3"/>
        <v>0.31999999999999984</v>
      </c>
      <c r="S13" s="10" t="s">
        <v>11</v>
      </c>
      <c r="T13" s="7">
        <v>2.81</v>
      </c>
      <c r="U13" s="7">
        <v>2.71</v>
      </c>
      <c r="V13" s="8">
        <f t="shared" si="4"/>
        <v>-0.10000000000000009</v>
      </c>
      <c r="W13" s="10" t="s">
        <v>12</v>
      </c>
      <c r="X13" s="7">
        <v>2.85</v>
      </c>
      <c r="Y13" s="7">
        <v>2.6</v>
      </c>
      <c r="Z13" s="8">
        <f>Y13-X13</f>
        <v>-0.25</v>
      </c>
      <c r="AA13" s="10" t="s">
        <v>12</v>
      </c>
      <c r="AB13" s="25" t="s">
        <v>4</v>
      </c>
      <c r="AC13" s="10" t="s">
        <v>18</v>
      </c>
      <c r="AD13" s="18" t="s">
        <v>20</v>
      </c>
      <c r="AE13" s="10" t="s">
        <v>18</v>
      </c>
      <c r="AF13" s="18" t="s">
        <v>20</v>
      </c>
      <c r="AG13" s="40" t="s">
        <v>18</v>
      </c>
      <c r="AH13" s="18" t="s">
        <v>21</v>
      </c>
      <c r="AI13" s="10" t="s">
        <v>19</v>
      </c>
      <c r="AJ13" s="18" t="s">
        <v>20</v>
      </c>
      <c r="AK13" s="25" t="s">
        <v>5</v>
      </c>
      <c r="AL13" s="10" t="s">
        <v>19</v>
      </c>
      <c r="AM13" s="4" t="s">
        <v>20</v>
      </c>
      <c r="AN13" s="40" t="s">
        <v>19</v>
      </c>
      <c r="AO13" s="4" t="s">
        <v>21</v>
      </c>
      <c r="AP13" s="40" t="s">
        <v>18</v>
      </c>
      <c r="AQ13" s="4" t="s">
        <v>21</v>
      </c>
      <c r="AR13" s="40" t="s">
        <v>18</v>
      </c>
      <c r="AS13" s="4" t="s">
        <v>21</v>
      </c>
      <c r="AT13" s="25" t="s">
        <v>5</v>
      </c>
    </row>
    <row r="14" spans="1:46" ht="17" thickBot="1" x14ac:dyDescent="0.25">
      <c r="A14" s="11" t="s">
        <v>17</v>
      </c>
      <c r="B14" s="11">
        <v>12</v>
      </c>
      <c r="C14" s="12">
        <v>3.15</v>
      </c>
      <c r="D14" s="12">
        <v>2.5499999999999998</v>
      </c>
      <c r="E14" s="13">
        <f t="shared" si="0"/>
        <v>-0.60000000000000009</v>
      </c>
      <c r="F14" s="14" t="s">
        <v>12</v>
      </c>
      <c r="G14" s="12">
        <v>2.79</v>
      </c>
      <c r="H14" s="12">
        <v>2.5099999999999998</v>
      </c>
      <c r="I14" s="13">
        <f t="shared" si="1"/>
        <v>-0.28000000000000025</v>
      </c>
      <c r="J14" s="14" t="s">
        <v>12</v>
      </c>
      <c r="K14" s="12">
        <v>2.81</v>
      </c>
      <c r="L14" s="12">
        <v>2.6</v>
      </c>
      <c r="M14" s="13">
        <f t="shared" si="2"/>
        <v>-0.20999999999999996</v>
      </c>
      <c r="N14" s="14" t="s">
        <v>12</v>
      </c>
      <c r="O14" s="26" t="s">
        <v>26</v>
      </c>
      <c r="P14" s="12">
        <v>3.08</v>
      </c>
      <c r="Q14" s="12">
        <v>2.63</v>
      </c>
      <c r="R14" s="11">
        <f t="shared" si="3"/>
        <v>-0.45000000000000018</v>
      </c>
      <c r="S14" s="14" t="s">
        <v>12</v>
      </c>
      <c r="T14" s="12">
        <v>2.88</v>
      </c>
      <c r="U14" s="12">
        <v>2.57</v>
      </c>
      <c r="V14" s="13">
        <f t="shared" si="4"/>
        <v>-0.31000000000000005</v>
      </c>
      <c r="W14" s="14" t="s">
        <v>12</v>
      </c>
      <c r="X14" s="12">
        <v>2.4700000000000002</v>
      </c>
      <c r="Y14" s="12">
        <v>2.4700000000000002</v>
      </c>
      <c r="Z14" s="13">
        <f t="shared" si="5"/>
        <v>0</v>
      </c>
      <c r="AA14" s="14" t="s">
        <v>29</v>
      </c>
      <c r="AB14" s="26" t="s">
        <v>4</v>
      </c>
      <c r="AC14" s="14" t="s">
        <v>19</v>
      </c>
      <c r="AD14" s="11" t="s">
        <v>20</v>
      </c>
      <c r="AE14" s="14" t="s">
        <v>19</v>
      </c>
      <c r="AF14" s="11" t="s">
        <v>20</v>
      </c>
      <c r="AG14" s="41" t="s">
        <v>18</v>
      </c>
      <c r="AH14" s="11" t="s">
        <v>21</v>
      </c>
      <c r="AI14" s="41" t="s">
        <v>18</v>
      </c>
      <c r="AJ14" s="11" t="s">
        <v>21</v>
      </c>
      <c r="AK14" s="26" t="s">
        <v>6</v>
      </c>
      <c r="AL14" s="14" t="s">
        <v>18</v>
      </c>
      <c r="AM14" s="11" t="s">
        <v>20</v>
      </c>
      <c r="AN14" s="14" t="s">
        <v>19</v>
      </c>
      <c r="AO14" s="11" t="s">
        <v>20</v>
      </c>
      <c r="AP14" s="41" t="s">
        <v>18</v>
      </c>
      <c r="AQ14" s="11" t="s">
        <v>21</v>
      </c>
      <c r="AR14" s="41" t="s">
        <v>18</v>
      </c>
      <c r="AS14" s="11" t="s">
        <v>21</v>
      </c>
      <c r="AT14" s="26" t="s">
        <v>6</v>
      </c>
    </row>
    <row r="15" spans="1:46" x14ac:dyDescent="0.2">
      <c r="A15" s="4" t="s">
        <v>27</v>
      </c>
      <c r="B15" s="4">
        <v>2</v>
      </c>
      <c r="C15" s="16">
        <v>3.67</v>
      </c>
      <c r="D15" s="16">
        <v>3.72</v>
      </c>
      <c r="E15" s="4">
        <f t="shared" si="0"/>
        <v>5.0000000000000266E-2</v>
      </c>
      <c r="F15" s="17" t="s">
        <v>11</v>
      </c>
      <c r="G15" s="16">
        <v>3.32</v>
      </c>
      <c r="H15" s="16">
        <v>3.92</v>
      </c>
      <c r="I15" s="4">
        <f t="shared" si="1"/>
        <v>0.60000000000000009</v>
      </c>
      <c r="J15" s="17" t="s">
        <v>11</v>
      </c>
      <c r="K15" s="16">
        <v>4.2300000000000004</v>
      </c>
      <c r="L15" s="16">
        <v>4.5599999999999996</v>
      </c>
      <c r="M15" s="4">
        <f>L15-K15</f>
        <v>0.32999999999999918</v>
      </c>
      <c r="N15" s="17" t="s">
        <v>11</v>
      </c>
      <c r="O15" s="27" t="s">
        <v>5</v>
      </c>
      <c r="P15" s="16">
        <v>3.51</v>
      </c>
      <c r="Q15" s="16">
        <v>3.41</v>
      </c>
      <c r="R15" s="4">
        <f t="shared" si="3"/>
        <v>-9.9999999999999645E-2</v>
      </c>
      <c r="S15" s="17" t="s">
        <v>12</v>
      </c>
      <c r="T15" s="16">
        <v>3.32</v>
      </c>
      <c r="U15" s="16">
        <v>3.17</v>
      </c>
      <c r="V15" s="4">
        <f t="shared" si="4"/>
        <v>-0.14999999999999991</v>
      </c>
      <c r="W15" s="17" t="s">
        <v>12</v>
      </c>
      <c r="X15" s="16">
        <v>3.31</v>
      </c>
      <c r="Y15" s="16">
        <v>3.45</v>
      </c>
      <c r="Z15" s="4">
        <f t="shared" si="5"/>
        <v>0.14000000000000012</v>
      </c>
      <c r="AA15" s="17" t="s">
        <v>11</v>
      </c>
      <c r="AB15" s="27" t="s">
        <v>5</v>
      </c>
      <c r="AC15" s="17" t="s">
        <v>18</v>
      </c>
      <c r="AD15" s="19" t="s">
        <v>20</v>
      </c>
      <c r="AE15" s="17" t="s">
        <v>19</v>
      </c>
      <c r="AF15" s="19" t="s">
        <v>20</v>
      </c>
      <c r="AG15" s="42" t="s">
        <v>19</v>
      </c>
      <c r="AH15" s="19" t="s">
        <v>21</v>
      </c>
      <c r="AI15" s="17" t="s">
        <v>18</v>
      </c>
      <c r="AJ15" s="19" t="s">
        <v>20</v>
      </c>
      <c r="AK15" s="27" t="s">
        <v>5</v>
      </c>
      <c r="AL15" s="42" t="s">
        <v>18</v>
      </c>
      <c r="AM15" s="19" t="s">
        <v>21</v>
      </c>
      <c r="AN15" s="17" t="s">
        <v>18</v>
      </c>
      <c r="AO15" s="19" t="s">
        <v>20</v>
      </c>
      <c r="AP15" s="42" t="s">
        <v>19</v>
      </c>
      <c r="AQ15" s="19" t="s">
        <v>21</v>
      </c>
      <c r="AR15" s="42" t="s">
        <v>19</v>
      </c>
      <c r="AS15" s="19" t="s">
        <v>21</v>
      </c>
      <c r="AT15" s="27" t="s">
        <v>5</v>
      </c>
    </row>
    <row r="16" spans="1:46" x14ac:dyDescent="0.2">
      <c r="A16" s="4" t="s">
        <v>27</v>
      </c>
      <c r="B16" s="4">
        <v>3</v>
      </c>
      <c r="C16" s="16">
        <v>3.21</v>
      </c>
      <c r="D16" s="16">
        <v>3.1</v>
      </c>
      <c r="E16" s="4">
        <f t="shared" si="0"/>
        <v>-0.10999999999999988</v>
      </c>
      <c r="F16" s="17" t="s">
        <v>12</v>
      </c>
      <c r="G16" s="16">
        <v>3.22</v>
      </c>
      <c r="H16" s="16">
        <v>2.59</v>
      </c>
      <c r="I16" s="4">
        <f t="shared" si="1"/>
        <v>-0.63000000000000034</v>
      </c>
      <c r="J16" s="17" t="s">
        <v>12</v>
      </c>
      <c r="K16" s="16">
        <v>3.26</v>
      </c>
      <c r="L16" s="16">
        <v>2.87</v>
      </c>
      <c r="M16" s="4">
        <f>L16-K16</f>
        <v>-0.38999999999999968</v>
      </c>
      <c r="N16" s="17" t="s">
        <v>12</v>
      </c>
      <c r="O16" s="27" t="s">
        <v>5</v>
      </c>
      <c r="P16" s="16">
        <v>3.23</v>
      </c>
      <c r="Q16" s="16">
        <v>3</v>
      </c>
      <c r="R16" s="4">
        <f t="shared" si="3"/>
        <v>-0.22999999999999998</v>
      </c>
      <c r="S16" s="17" t="s">
        <v>12</v>
      </c>
      <c r="T16" s="16">
        <v>2.9</v>
      </c>
      <c r="U16" s="16">
        <v>3.03</v>
      </c>
      <c r="V16" s="4">
        <f t="shared" si="4"/>
        <v>0.12999999999999989</v>
      </c>
      <c r="W16" s="17" t="s">
        <v>11</v>
      </c>
      <c r="X16" s="16">
        <v>2.97</v>
      </c>
      <c r="Y16" s="16">
        <v>2.62</v>
      </c>
      <c r="Z16" s="4">
        <f t="shared" si="5"/>
        <v>-0.35000000000000009</v>
      </c>
      <c r="AA16" s="17" t="s">
        <v>12</v>
      </c>
      <c r="AB16" s="27" t="s">
        <v>6</v>
      </c>
      <c r="AC16" s="17" t="s">
        <v>18</v>
      </c>
      <c r="AD16" s="19" t="s">
        <v>20</v>
      </c>
      <c r="AE16" s="17" t="s">
        <v>18</v>
      </c>
      <c r="AF16" s="19" t="s">
        <v>20</v>
      </c>
      <c r="AG16" s="17" t="s">
        <v>18</v>
      </c>
      <c r="AH16" s="19" t="s">
        <v>20</v>
      </c>
      <c r="AI16" s="42" t="s">
        <v>19</v>
      </c>
      <c r="AJ16" s="19" t="s">
        <v>21</v>
      </c>
      <c r="AK16" s="27" t="s">
        <v>6</v>
      </c>
      <c r="AL16" s="17" t="s">
        <v>19</v>
      </c>
      <c r="AM16" s="19" t="s">
        <v>20</v>
      </c>
      <c r="AN16" s="17" t="s">
        <v>18</v>
      </c>
      <c r="AO16" s="19" t="s">
        <v>20</v>
      </c>
      <c r="AP16" s="17" t="s">
        <v>18</v>
      </c>
      <c r="AQ16" s="19" t="s">
        <v>20</v>
      </c>
      <c r="AR16" s="42" t="s">
        <v>18</v>
      </c>
      <c r="AS16" s="19" t="s">
        <v>21</v>
      </c>
      <c r="AT16" s="27" t="s">
        <v>6</v>
      </c>
    </row>
    <row r="17" spans="1:46" x14ac:dyDescent="0.2">
      <c r="A17" s="4" t="s">
        <v>27</v>
      </c>
      <c r="B17" s="4">
        <v>5</v>
      </c>
      <c r="C17" s="16">
        <v>3.44</v>
      </c>
      <c r="D17" s="16">
        <v>3.35</v>
      </c>
      <c r="E17" s="4">
        <f t="shared" si="0"/>
        <v>-8.9999999999999858E-2</v>
      </c>
      <c r="F17" s="17" t="s">
        <v>12</v>
      </c>
      <c r="G17" s="16">
        <v>3.03</v>
      </c>
      <c r="H17" s="16">
        <v>3.07</v>
      </c>
      <c r="I17" s="8">
        <f>H17-G17</f>
        <v>4.0000000000000036E-2</v>
      </c>
      <c r="J17" s="17" t="s">
        <v>11</v>
      </c>
      <c r="K17" s="16">
        <v>2.89</v>
      </c>
      <c r="L17" s="16">
        <v>3.14</v>
      </c>
      <c r="M17" s="4">
        <f t="shared" ref="M17:M69" si="6">L17-K17</f>
        <v>0.25</v>
      </c>
      <c r="N17" s="17" t="s">
        <v>11</v>
      </c>
      <c r="O17" s="27" t="s">
        <v>6</v>
      </c>
      <c r="P17" s="16">
        <v>3.37</v>
      </c>
      <c r="Q17" s="16">
        <v>3.25</v>
      </c>
      <c r="R17" s="4">
        <f t="shared" si="3"/>
        <v>-0.12000000000000011</v>
      </c>
      <c r="S17" s="17" t="s">
        <v>12</v>
      </c>
      <c r="T17" s="16">
        <v>3.14</v>
      </c>
      <c r="U17" s="16">
        <v>3.15</v>
      </c>
      <c r="V17" s="4">
        <f t="shared" si="4"/>
        <v>9.9999999999997868E-3</v>
      </c>
      <c r="W17" s="17" t="s">
        <v>11</v>
      </c>
      <c r="X17" s="16">
        <v>2.89</v>
      </c>
      <c r="Y17" s="16">
        <v>3.17</v>
      </c>
      <c r="Z17" s="8">
        <f>Y17-X17</f>
        <v>0.2799999999999998</v>
      </c>
      <c r="AA17" s="17" t="s">
        <v>11</v>
      </c>
      <c r="AB17" s="27" t="s">
        <v>6</v>
      </c>
      <c r="AC17" s="17" t="s">
        <v>19</v>
      </c>
      <c r="AD17" s="19" t="s">
        <v>20</v>
      </c>
      <c r="AE17" s="17" t="s">
        <v>19</v>
      </c>
      <c r="AF17" s="19" t="s">
        <v>20</v>
      </c>
      <c r="AG17" s="17" t="s">
        <v>18</v>
      </c>
      <c r="AH17" s="19" t="s">
        <v>20</v>
      </c>
      <c r="AI17" s="42" t="s">
        <v>19</v>
      </c>
      <c r="AJ17" s="19" t="s">
        <v>21</v>
      </c>
      <c r="AK17" s="27" t="s">
        <v>6</v>
      </c>
      <c r="AL17" s="17" t="s">
        <v>19</v>
      </c>
      <c r="AM17" s="19" t="s">
        <v>20</v>
      </c>
      <c r="AN17" s="42" t="s">
        <v>19</v>
      </c>
      <c r="AO17" s="19" t="s">
        <v>21</v>
      </c>
      <c r="AP17" s="42" t="s">
        <v>18</v>
      </c>
      <c r="AQ17" s="19" t="s">
        <v>21</v>
      </c>
      <c r="AR17" s="42" t="s">
        <v>19</v>
      </c>
      <c r="AS17" s="19" t="s">
        <v>21</v>
      </c>
      <c r="AT17" s="27" t="s">
        <v>6</v>
      </c>
    </row>
    <row r="18" spans="1:46" x14ac:dyDescent="0.2">
      <c r="A18" s="4" t="s">
        <v>27</v>
      </c>
      <c r="B18" s="4">
        <v>6</v>
      </c>
      <c r="C18" s="16">
        <v>3.37</v>
      </c>
      <c r="D18" s="16">
        <v>3.03</v>
      </c>
      <c r="E18" s="4">
        <f t="shared" si="0"/>
        <v>-0.3400000000000003</v>
      </c>
      <c r="F18" s="17" t="s">
        <v>12</v>
      </c>
      <c r="G18" s="16">
        <v>2.99</v>
      </c>
      <c r="H18" s="16">
        <v>3.05</v>
      </c>
      <c r="I18" s="4">
        <f t="shared" si="1"/>
        <v>5.9999999999999609E-2</v>
      </c>
      <c r="J18" s="17" t="s">
        <v>11</v>
      </c>
      <c r="K18" s="16">
        <v>3.11</v>
      </c>
      <c r="L18" s="16">
        <v>3.07</v>
      </c>
      <c r="M18" s="4">
        <f t="shared" si="6"/>
        <v>-4.0000000000000036E-2</v>
      </c>
      <c r="N18" s="17" t="s">
        <v>12</v>
      </c>
      <c r="O18" s="27" t="s">
        <v>26</v>
      </c>
      <c r="P18" s="16">
        <v>2.96</v>
      </c>
      <c r="Q18" s="16">
        <v>2.91</v>
      </c>
      <c r="R18" s="4">
        <f t="shared" si="3"/>
        <v>-4.9999999999999822E-2</v>
      </c>
      <c r="S18" s="17" t="s">
        <v>12</v>
      </c>
      <c r="T18" s="16">
        <v>2.7</v>
      </c>
      <c r="U18" s="16">
        <v>3</v>
      </c>
      <c r="V18" s="4">
        <f t="shared" si="4"/>
        <v>0.29999999999999982</v>
      </c>
      <c r="W18" s="17" t="s">
        <v>11</v>
      </c>
      <c r="X18" s="16">
        <v>2.99</v>
      </c>
      <c r="Y18" s="16">
        <v>3.16</v>
      </c>
      <c r="Z18" s="4">
        <f t="shared" si="5"/>
        <v>0.16999999999999993</v>
      </c>
      <c r="AA18" s="17" t="s">
        <v>11</v>
      </c>
      <c r="AB18" s="27" t="s">
        <v>6</v>
      </c>
      <c r="AC18" s="17" t="s">
        <v>18</v>
      </c>
      <c r="AD18" s="19" t="s">
        <v>20</v>
      </c>
      <c r="AE18" s="42" t="s">
        <v>18</v>
      </c>
      <c r="AF18" s="19" t="s">
        <v>21</v>
      </c>
      <c r="AG18" s="17" t="s">
        <v>19</v>
      </c>
      <c r="AH18" s="19" t="s">
        <v>20</v>
      </c>
      <c r="AI18" s="17" t="s">
        <v>19</v>
      </c>
      <c r="AJ18" s="19" t="s">
        <v>20</v>
      </c>
      <c r="AK18" s="27" t="s">
        <v>4</v>
      </c>
      <c r="AL18" s="42" t="s">
        <v>18</v>
      </c>
      <c r="AM18" s="4" t="s">
        <v>21</v>
      </c>
      <c r="AN18" s="17" t="s">
        <v>19</v>
      </c>
      <c r="AO18" s="4" t="s">
        <v>20</v>
      </c>
      <c r="AP18" s="42" t="s">
        <v>18</v>
      </c>
      <c r="AQ18" s="4" t="s">
        <v>21</v>
      </c>
      <c r="AR18" s="42" t="s">
        <v>19</v>
      </c>
      <c r="AS18" s="4" t="s">
        <v>21</v>
      </c>
      <c r="AT18" s="27" t="s">
        <v>6</v>
      </c>
    </row>
    <row r="19" spans="1:46" x14ac:dyDescent="0.2">
      <c r="A19" s="4" t="s">
        <v>27</v>
      </c>
      <c r="B19" s="4">
        <v>7</v>
      </c>
      <c r="C19" s="10">
        <v>3.15</v>
      </c>
      <c r="D19" s="10">
        <v>3.43</v>
      </c>
      <c r="E19" s="4">
        <f t="shared" si="0"/>
        <v>0.28000000000000025</v>
      </c>
      <c r="F19" s="10" t="s">
        <v>11</v>
      </c>
      <c r="G19" s="10">
        <v>3.32</v>
      </c>
      <c r="H19" s="10">
        <v>3.21</v>
      </c>
      <c r="I19" s="4">
        <f t="shared" si="1"/>
        <v>-0.10999999999999988</v>
      </c>
      <c r="J19" s="10" t="s">
        <v>12</v>
      </c>
      <c r="K19" s="10">
        <v>3.52</v>
      </c>
      <c r="L19" s="10">
        <v>3.34</v>
      </c>
      <c r="M19" s="8">
        <f t="shared" si="6"/>
        <v>-0.18000000000000016</v>
      </c>
      <c r="N19" s="10" t="s">
        <v>12</v>
      </c>
      <c r="O19" s="25" t="s">
        <v>26</v>
      </c>
      <c r="P19" s="10">
        <v>3.28</v>
      </c>
      <c r="Q19" s="10">
        <v>3.13</v>
      </c>
      <c r="R19" s="4">
        <f t="shared" si="3"/>
        <v>-0.14999999999999991</v>
      </c>
      <c r="S19" s="10" t="s">
        <v>12</v>
      </c>
      <c r="T19" s="10">
        <v>3.26</v>
      </c>
      <c r="U19" s="10">
        <v>3.19</v>
      </c>
      <c r="V19" s="4">
        <f t="shared" si="4"/>
        <v>-6.999999999999984E-2</v>
      </c>
      <c r="W19" s="10" t="s">
        <v>12</v>
      </c>
      <c r="X19" s="10">
        <v>3.27</v>
      </c>
      <c r="Y19" s="10">
        <v>3.21</v>
      </c>
      <c r="Z19" s="4">
        <f t="shared" si="5"/>
        <v>-6.0000000000000053E-2</v>
      </c>
      <c r="AA19" s="10" t="s">
        <v>12</v>
      </c>
      <c r="AB19" s="25" t="s">
        <v>4</v>
      </c>
      <c r="AC19" s="10" t="s">
        <v>18</v>
      </c>
      <c r="AD19" s="18" t="s">
        <v>20</v>
      </c>
      <c r="AE19" s="10" t="s">
        <v>18</v>
      </c>
      <c r="AF19" s="18" t="s">
        <v>20</v>
      </c>
      <c r="AG19" s="10" t="s">
        <v>19</v>
      </c>
      <c r="AH19" s="18" t="s">
        <v>20</v>
      </c>
      <c r="AI19" s="40" t="s">
        <v>18</v>
      </c>
      <c r="AJ19" s="18" t="s">
        <v>21</v>
      </c>
      <c r="AK19" s="25" t="s">
        <v>6</v>
      </c>
      <c r="AL19" s="10" t="s">
        <v>19</v>
      </c>
      <c r="AM19" s="4" t="s">
        <v>20</v>
      </c>
      <c r="AN19" s="40" t="s">
        <v>19</v>
      </c>
      <c r="AO19" s="4" t="s">
        <v>21</v>
      </c>
      <c r="AP19" s="40" t="s">
        <v>18</v>
      </c>
      <c r="AQ19" s="4" t="s">
        <v>21</v>
      </c>
      <c r="AR19" s="40" t="s">
        <v>19</v>
      </c>
      <c r="AS19" s="4" t="s">
        <v>21</v>
      </c>
      <c r="AT19" s="25" t="s">
        <v>5</v>
      </c>
    </row>
    <row r="20" spans="1:46" x14ac:dyDescent="0.2">
      <c r="A20" s="4" t="s">
        <v>27</v>
      </c>
      <c r="B20" s="4">
        <v>8</v>
      </c>
      <c r="C20" s="10">
        <v>3.23</v>
      </c>
      <c r="D20" s="10">
        <v>3.24</v>
      </c>
      <c r="E20" s="4">
        <f t="shared" si="0"/>
        <v>1.0000000000000231E-2</v>
      </c>
      <c r="F20" s="10" t="s">
        <v>11</v>
      </c>
      <c r="G20" s="10">
        <v>3.07</v>
      </c>
      <c r="H20" s="10">
        <v>2.74</v>
      </c>
      <c r="I20" s="4">
        <f t="shared" si="1"/>
        <v>-0.32999999999999963</v>
      </c>
      <c r="J20" s="10" t="s">
        <v>12</v>
      </c>
      <c r="K20" s="10">
        <v>2.88</v>
      </c>
      <c r="L20" s="10">
        <v>2.62</v>
      </c>
      <c r="M20" s="4">
        <f t="shared" si="6"/>
        <v>-0.25999999999999979</v>
      </c>
      <c r="N20" s="10" t="s">
        <v>12</v>
      </c>
      <c r="O20" s="25" t="s">
        <v>5</v>
      </c>
      <c r="P20" s="10">
        <v>3</v>
      </c>
      <c r="Q20" s="10">
        <v>2.98</v>
      </c>
      <c r="R20" s="4">
        <f t="shared" si="3"/>
        <v>-2.0000000000000018E-2</v>
      </c>
      <c r="S20" s="10" t="s">
        <v>12</v>
      </c>
      <c r="T20" s="10">
        <v>3.03</v>
      </c>
      <c r="U20" s="10">
        <v>2.79</v>
      </c>
      <c r="V20" s="4">
        <f t="shared" si="4"/>
        <v>-0.23999999999999977</v>
      </c>
      <c r="W20" s="10" t="s">
        <v>12</v>
      </c>
      <c r="X20" s="10">
        <v>3.01</v>
      </c>
      <c r="Y20" s="10">
        <v>2.82</v>
      </c>
      <c r="Z20" s="4">
        <f t="shared" si="5"/>
        <v>-0.18999999999999995</v>
      </c>
      <c r="AA20" s="10" t="s">
        <v>12</v>
      </c>
      <c r="AB20" s="25" t="s">
        <v>5</v>
      </c>
      <c r="AC20" s="10" t="s">
        <v>19</v>
      </c>
      <c r="AD20" s="18" t="s">
        <v>20</v>
      </c>
      <c r="AE20" s="10" t="s">
        <v>18</v>
      </c>
      <c r="AF20" s="18" t="s">
        <v>20</v>
      </c>
      <c r="AG20" s="40" t="s">
        <v>18</v>
      </c>
      <c r="AH20" s="18" t="s">
        <v>21</v>
      </c>
      <c r="AI20" s="10" t="s">
        <v>19</v>
      </c>
      <c r="AJ20" s="18" t="s">
        <v>20</v>
      </c>
      <c r="AK20" s="25" t="s">
        <v>5</v>
      </c>
      <c r="AL20" s="10" t="s">
        <v>18</v>
      </c>
      <c r="AM20" s="4" t="s">
        <v>20</v>
      </c>
      <c r="AN20" s="40" t="s">
        <v>19</v>
      </c>
      <c r="AO20" s="4" t="s">
        <v>21</v>
      </c>
      <c r="AP20" s="40" t="s">
        <v>19</v>
      </c>
      <c r="AQ20" s="4" t="s">
        <v>21</v>
      </c>
      <c r="AR20" s="40" t="s">
        <v>19</v>
      </c>
      <c r="AS20" s="4" t="s">
        <v>21</v>
      </c>
      <c r="AT20" s="25" t="s">
        <v>6</v>
      </c>
    </row>
    <row r="21" spans="1:46" s="51" customFormat="1" x14ac:dyDescent="0.2">
      <c r="A21" s="47" t="s">
        <v>27</v>
      </c>
      <c r="B21" s="47">
        <v>9</v>
      </c>
      <c r="C21" s="48">
        <v>3.69</v>
      </c>
      <c r="D21" s="48">
        <v>3.76</v>
      </c>
      <c r="E21" s="47">
        <f t="shared" si="0"/>
        <v>6.999999999999984E-2</v>
      </c>
      <c r="F21" s="48" t="s">
        <v>11</v>
      </c>
      <c r="G21" s="48">
        <v>3.55</v>
      </c>
      <c r="H21" s="48">
        <v>3.51</v>
      </c>
      <c r="I21" s="47">
        <f t="shared" si="1"/>
        <v>-4.0000000000000036E-2</v>
      </c>
      <c r="J21" s="48" t="s">
        <v>12</v>
      </c>
      <c r="K21" s="48">
        <v>3.41</v>
      </c>
      <c r="L21" s="48">
        <v>3.77</v>
      </c>
      <c r="M21" s="47">
        <f t="shared" si="6"/>
        <v>0.35999999999999988</v>
      </c>
      <c r="N21" s="48" t="s">
        <v>11</v>
      </c>
      <c r="O21" s="49" t="s">
        <v>6</v>
      </c>
      <c r="P21" s="48">
        <v>3.75</v>
      </c>
      <c r="Q21" s="48">
        <v>3.97</v>
      </c>
      <c r="R21" s="47">
        <f t="shared" si="3"/>
        <v>0.2200000000000002</v>
      </c>
      <c r="S21" s="48" t="s">
        <v>11</v>
      </c>
      <c r="T21" s="48">
        <v>3.92</v>
      </c>
      <c r="U21" s="48">
        <v>3.88</v>
      </c>
      <c r="V21" s="47">
        <f t="shared" si="4"/>
        <v>-4.0000000000000036E-2</v>
      </c>
      <c r="W21" s="48" t="s">
        <v>12</v>
      </c>
      <c r="X21" s="48">
        <v>3.56</v>
      </c>
      <c r="Y21" s="48">
        <v>3.62</v>
      </c>
      <c r="Z21" s="47">
        <f t="shared" si="5"/>
        <v>6.0000000000000053E-2</v>
      </c>
      <c r="AA21" s="48" t="s">
        <v>11</v>
      </c>
      <c r="AB21" s="49" t="s">
        <v>4</v>
      </c>
      <c r="AC21" s="48" t="s">
        <v>18</v>
      </c>
      <c r="AD21" s="47" t="s">
        <v>20</v>
      </c>
      <c r="AE21" s="48" t="s">
        <v>18</v>
      </c>
      <c r="AF21" s="47" t="s">
        <v>20</v>
      </c>
      <c r="AG21" s="48" t="s">
        <v>18</v>
      </c>
      <c r="AH21" s="47" t="s">
        <v>20</v>
      </c>
      <c r="AI21" s="50" t="s">
        <v>19</v>
      </c>
      <c r="AJ21" s="47" t="s">
        <v>21</v>
      </c>
      <c r="AK21" s="49" t="s">
        <v>6</v>
      </c>
      <c r="AL21" s="50" t="s">
        <v>18</v>
      </c>
      <c r="AM21" s="47" t="s">
        <v>21</v>
      </c>
      <c r="AN21" s="50" t="s">
        <v>19</v>
      </c>
      <c r="AO21" s="47" t="s">
        <v>21</v>
      </c>
      <c r="AP21" s="48" t="s">
        <v>19</v>
      </c>
      <c r="AQ21" s="47" t="s">
        <v>20</v>
      </c>
      <c r="AR21" s="48" t="s">
        <v>19</v>
      </c>
      <c r="AS21" s="47" t="s">
        <v>20</v>
      </c>
      <c r="AT21" s="49" t="s">
        <v>15</v>
      </c>
    </row>
    <row r="22" spans="1:46" x14ac:dyDescent="0.2">
      <c r="A22" s="4" t="s">
        <v>27</v>
      </c>
      <c r="B22" s="4">
        <v>10</v>
      </c>
      <c r="C22" s="10">
        <v>3.63</v>
      </c>
      <c r="D22" s="10">
        <v>3.57</v>
      </c>
      <c r="E22" s="4">
        <f t="shared" si="0"/>
        <v>-6.0000000000000053E-2</v>
      </c>
      <c r="F22" s="10" t="s">
        <v>12</v>
      </c>
      <c r="G22" s="10">
        <v>3.47</v>
      </c>
      <c r="H22" s="10">
        <v>3.51</v>
      </c>
      <c r="I22" s="4">
        <f t="shared" si="1"/>
        <v>3.9999999999999591E-2</v>
      </c>
      <c r="J22" s="10" t="s">
        <v>11</v>
      </c>
      <c r="K22" s="10">
        <v>2.8</v>
      </c>
      <c r="L22" s="10">
        <v>3.01</v>
      </c>
      <c r="M22" s="8">
        <f t="shared" si="6"/>
        <v>0.20999999999999996</v>
      </c>
      <c r="N22" s="10" t="s">
        <v>11</v>
      </c>
      <c r="O22" s="25" t="s">
        <v>6</v>
      </c>
      <c r="P22" s="10">
        <v>3.61</v>
      </c>
      <c r="Q22" s="10">
        <v>3.47</v>
      </c>
      <c r="R22" s="4">
        <f t="shared" si="3"/>
        <v>-0.13999999999999968</v>
      </c>
      <c r="S22" s="10" t="s">
        <v>12</v>
      </c>
      <c r="T22" s="10">
        <v>3.5</v>
      </c>
      <c r="U22" s="10">
        <v>3.57</v>
      </c>
      <c r="V22" s="4">
        <f t="shared" si="4"/>
        <v>6.999999999999984E-2</v>
      </c>
      <c r="W22" s="10" t="s">
        <v>11</v>
      </c>
      <c r="X22" s="10">
        <v>3.3</v>
      </c>
      <c r="Y22" s="10">
        <v>3.69</v>
      </c>
      <c r="Z22" s="4">
        <f t="shared" si="5"/>
        <v>0.39000000000000012</v>
      </c>
      <c r="AA22" s="10" t="s">
        <v>11</v>
      </c>
      <c r="AB22" s="25" t="s">
        <v>6</v>
      </c>
      <c r="AC22" s="10" t="s">
        <v>18</v>
      </c>
      <c r="AD22" s="18" t="s">
        <v>20</v>
      </c>
      <c r="AE22" s="10" t="s">
        <v>19</v>
      </c>
      <c r="AF22" s="18" t="s">
        <v>20</v>
      </c>
      <c r="AG22" s="40" t="s">
        <v>18</v>
      </c>
      <c r="AH22" s="18" t="s">
        <v>21</v>
      </c>
      <c r="AI22" s="40" t="s">
        <v>18</v>
      </c>
      <c r="AJ22" s="18" t="s">
        <v>21</v>
      </c>
      <c r="AK22" s="25" t="s">
        <v>5</v>
      </c>
      <c r="AL22" s="10" t="s">
        <v>18</v>
      </c>
      <c r="AM22" s="4" t="s">
        <v>20</v>
      </c>
      <c r="AN22" s="40" t="s">
        <v>18</v>
      </c>
      <c r="AO22" s="4" t="s">
        <v>21</v>
      </c>
      <c r="AP22" s="40" t="s">
        <v>18</v>
      </c>
      <c r="AQ22" s="4" t="s">
        <v>21</v>
      </c>
      <c r="AR22" s="40" t="s">
        <v>18</v>
      </c>
      <c r="AS22" s="4" t="s">
        <v>21</v>
      </c>
      <c r="AT22" s="25" t="s">
        <v>6</v>
      </c>
    </row>
    <row r="23" spans="1:46" x14ac:dyDescent="0.2">
      <c r="A23" s="4" t="s">
        <v>27</v>
      </c>
      <c r="B23" s="4">
        <v>11</v>
      </c>
      <c r="C23" s="10">
        <v>2.92</v>
      </c>
      <c r="D23" s="10">
        <v>2.88</v>
      </c>
      <c r="E23" s="4">
        <f t="shared" si="0"/>
        <v>-4.0000000000000036E-2</v>
      </c>
      <c r="F23" s="10" t="s">
        <v>12</v>
      </c>
      <c r="G23" s="10">
        <v>2.83</v>
      </c>
      <c r="H23" s="10">
        <v>3.01</v>
      </c>
      <c r="I23" s="4">
        <f t="shared" si="1"/>
        <v>0.17999999999999972</v>
      </c>
      <c r="J23" s="10" t="s">
        <v>11</v>
      </c>
      <c r="K23" s="10">
        <v>2.91</v>
      </c>
      <c r="L23" s="10">
        <v>2.93</v>
      </c>
      <c r="M23" s="4">
        <f t="shared" si="6"/>
        <v>2.0000000000000018E-2</v>
      </c>
      <c r="N23" s="10" t="s">
        <v>11</v>
      </c>
      <c r="O23" s="25" t="s">
        <v>5</v>
      </c>
      <c r="P23" s="10">
        <v>2.96</v>
      </c>
      <c r="Q23" s="10">
        <v>2.95</v>
      </c>
      <c r="R23" s="4">
        <f t="shared" si="3"/>
        <v>-9.9999999999997868E-3</v>
      </c>
      <c r="S23" s="10" t="s">
        <v>12</v>
      </c>
      <c r="T23" s="10">
        <v>2.67</v>
      </c>
      <c r="U23" s="10">
        <v>2.8</v>
      </c>
      <c r="V23" s="4">
        <f t="shared" si="4"/>
        <v>0.12999999999999989</v>
      </c>
      <c r="W23" s="10" t="s">
        <v>11</v>
      </c>
      <c r="X23" s="10">
        <v>2.41</v>
      </c>
      <c r="Y23" s="10">
        <v>2.5299999999999998</v>
      </c>
      <c r="Z23" s="18">
        <f t="shared" si="5"/>
        <v>0.11999999999999966</v>
      </c>
      <c r="AA23" s="10" t="s">
        <v>11</v>
      </c>
      <c r="AB23" s="25" t="s">
        <v>5</v>
      </c>
      <c r="AC23" s="10" t="s">
        <v>18</v>
      </c>
      <c r="AD23" s="18" t="s">
        <v>20</v>
      </c>
      <c r="AE23" s="10" t="s">
        <v>18</v>
      </c>
      <c r="AF23" s="18" t="s">
        <v>20</v>
      </c>
      <c r="AG23" s="40" t="s">
        <v>18</v>
      </c>
      <c r="AH23" s="18" t="s">
        <v>21</v>
      </c>
      <c r="AI23" s="10" t="s">
        <v>19</v>
      </c>
      <c r="AJ23" s="18" t="s">
        <v>20</v>
      </c>
      <c r="AK23" s="25" t="s">
        <v>5</v>
      </c>
      <c r="AL23" s="40" t="s">
        <v>18</v>
      </c>
      <c r="AM23" s="4" t="s">
        <v>21</v>
      </c>
      <c r="AN23" s="40" t="s">
        <v>18</v>
      </c>
      <c r="AO23" s="4" t="s">
        <v>21</v>
      </c>
      <c r="AP23" s="10" t="s">
        <v>18</v>
      </c>
      <c r="AQ23" s="4" t="s">
        <v>20</v>
      </c>
      <c r="AR23" s="40" t="s">
        <v>19</v>
      </c>
      <c r="AS23" s="4" t="s">
        <v>21</v>
      </c>
      <c r="AT23" s="25" t="s">
        <v>15</v>
      </c>
    </row>
    <row r="24" spans="1:46" x14ac:dyDescent="0.2">
      <c r="A24" s="4" t="s">
        <v>27</v>
      </c>
      <c r="B24" s="4">
        <v>12</v>
      </c>
      <c r="C24" s="10">
        <v>2.58</v>
      </c>
      <c r="D24" s="10">
        <v>2.88</v>
      </c>
      <c r="E24" s="4">
        <f t="shared" si="0"/>
        <v>0.29999999999999982</v>
      </c>
      <c r="F24" s="10" t="s">
        <v>11</v>
      </c>
      <c r="G24" s="10">
        <v>2.73</v>
      </c>
      <c r="H24" s="10">
        <v>2.82</v>
      </c>
      <c r="I24" s="4">
        <f t="shared" si="1"/>
        <v>8.9999999999999858E-2</v>
      </c>
      <c r="J24" s="10" t="s">
        <v>11</v>
      </c>
      <c r="K24" s="10">
        <v>2.74</v>
      </c>
      <c r="L24" s="10">
        <v>2.99</v>
      </c>
      <c r="M24" s="4">
        <f t="shared" si="6"/>
        <v>0.25</v>
      </c>
      <c r="N24" s="10" t="s">
        <v>11</v>
      </c>
      <c r="O24" s="25" t="s">
        <v>26</v>
      </c>
      <c r="P24" s="10">
        <v>3.07</v>
      </c>
      <c r="Q24" s="10">
        <v>2.78</v>
      </c>
      <c r="R24" s="4">
        <f t="shared" si="3"/>
        <v>-0.29000000000000004</v>
      </c>
      <c r="S24" s="10" t="s">
        <v>12</v>
      </c>
      <c r="T24" s="10">
        <v>2.56</v>
      </c>
      <c r="U24" s="10">
        <v>2.82</v>
      </c>
      <c r="V24" s="4">
        <f t="shared" si="4"/>
        <v>0.25999999999999979</v>
      </c>
      <c r="W24" s="10" t="s">
        <v>11</v>
      </c>
      <c r="X24" s="10">
        <v>2.5099999999999998</v>
      </c>
      <c r="Y24" s="10">
        <v>2.91</v>
      </c>
      <c r="Z24" s="4">
        <f t="shared" si="5"/>
        <v>0.40000000000000036</v>
      </c>
      <c r="AA24" s="10" t="s">
        <v>11</v>
      </c>
      <c r="AB24" s="25" t="s">
        <v>6</v>
      </c>
      <c r="AC24" s="10" t="s">
        <v>18</v>
      </c>
      <c r="AD24" s="18" t="s">
        <v>20</v>
      </c>
      <c r="AE24" s="10" t="s">
        <v>18</v>
      </c>
      <c r="AF24" s="18" t="s">
        <v>20</v>
      </c>
      <c r="AG24" s="40" t="s">
        <v>19</v>
      </c>
      <c r="AH24" s="18" t="s">
        <v>21</v>
      </c>
      <c r="AI24" s="10" t="s">
        <v>18</v>
      </c>
      <c r="AJ24" s="18" t="s">
        <v>20</v>
      </c>
      <c r="AK24" s="25" t="s">
        <v>5</v>
      </c>
      <c r="AL24" s="40" t="s">
        <v>18</v>
      </c>
      <c r="AM24" s="4" t="s">
        <v>21</v>
      </c>
      <c r="AN24" s="10" t="s">
        <v>19</v>
      </c>
      <c r="AO24" s="4" t="s">
        <v>20</v>
      </c>
      <c r="AP24" s="40" t="s">
        <v>19</v>
      </c>
      <c r="AQ24" s="4" t="s">
        <v>21</v>
      </c>
      <c r="AR24" s="40" t="s">
        <v>18</v>
      </c>
      <c r="AS24" s="4" t="s">
        <v>21</v>
      </c>
      <c r="AT24" s="25" t="s">
        <v>6</v>
      </c>
    </row>
    <row r="25" spans="1:46" s="67" customFormat="1" x14ac:dyDescent="0.2">
      <c r="A25" s="62" t="s">
        <v>27</v>
      </c>
      <c r="B25" s="62">
        <v>13</v>
      </c>
      <c r="C25" s="63">
        <v>3.85</v>
      </c>
      <c r="D25" s="63">
        <v>3.97</v>
      </c>
      <c r="E25" s="62">
        <f t="shared" si="0"/>
        <v>0.12000000000000011</v>
      </c>
      <c r="F25" s="63" t="s">
        <v>11</v>
      </c>
      <c r="G25" s="63">
        <v>3.75</v>
      </c>
      <c r="H25" s="63">
        <v>3.54</v>
      </c>
      <c r="I25" s="62">
        <f t="shared" si="1"/>
        <v>-0.20999999999999996</v>
      </c>
      <c r="J25" s="63" t="s">
        <v>12</v>
      </c>
      <c r="K25" s="63">
        <v>3.57</v>
      </c>
      <c r="L25" s="63">
        <v>3.72</v>
      </c>
      <c r="M25" s="64">
        <f t="shared" si="6"/>
        <v>0.15000000000000036</v>
      </c>
      <c r="N25" s="63" t="s">
        <v>11</v>
      </c>
      <c r="O25" s="65" t="s">
        <v>5</v>
      </c>
      <c r="P25" s="63">
        <v>3.76</v>
      </c>
      <c r="Q25" s="63">
        <v>3.8</v>
      </c>
      <c r="R25" s="62">
        <f t="shared" si="3"/>
        <v>4.0000000000000036E-2</v>
      </c>
      <c r="S25" s="63" t="s">
        <v>11</v>
      </c>
      <c r="T25" s="63">
        <v>3.16</v>
      </c>
      <c r="U25" s="63">
        <v>3.75</v>
      </c>
      <c r="V25" s="62">
        <f t="shared" si="4"/>
        <v>0.58999999999999986</v>
      </c>
      <c r="W25" s="63" t="s">
        <v>11</v>
      </c>
      <c r="X25" s="63">
        <v>3.33</v>
      </c>
      <c r="Y25" s="63">
        <v>3.43</v>
      </c>
      <c r="Z25" s="62">
        <f t="shared" si="5"/>
        <v>0.10000000000000009</v>
      </c>
      <c r="AA25" s="63" t="s">
        <v>11</v>
      </c>
      <c r="AB25" s="65" t="s">
        <v>5</v>
      </c>
      <c r="AC25" s="63" t="s">
        <v>19</v>
      </c>
      <c r="AD25" s="62" t="s">
        <v>20</v>
      </c>
      <c r="AE25" s="63" t="s">
        <v>18</v>
      </c>
      <c r="AF25" s="62" t="s">
        <v>20</v>
      </c>
      <c r="AG25" s="63" t="s">
        <v>19</v>
      </c>
      <c r="AH25" s="62" t="s">
        <v>20</v>
      </c>
      <c r="AI25" s="66" t="s">
        <v>19</v>
      </c>
      <c r="AJ25" s="62" t="s">
        <v>21</v>
      </c>
      <c r="AK25" s="65" t="s">
        <v>6</v>
      </c>
      <c r="AL25" s="66" t="s">
        <v>19</v>
      </c>
      <c r="AM25" s="62" t="s">
        <v>21</v>
      </c>
      <c r="AN25" s="63" t="s">
        <v>19</v>
      </c>
      <c r="AO25" s="62" t="s">
        <v>20</v>
      </c>
      <c r="AP25" s="63" t="s">
        <v>19</v>
      </c>
      <c r="AQ25" s="62" t="s">
        <v>20</v>
      </c>
      <c r="AR25" s="66" t="s">
        <v>19</v>
      </c>
      <c r="AS25" s="62" t="s">
        <v>21</v>
      </c>
      <c r="AT25" s="65" t="s">
        <v>15</v>
      </c>
    </row>
    <row r="26" spans="1:46" x14ac:dyDescent="0.2">
      <c r="A26" s="23" t="s">
        <v>27</v>
      </c>
      <c r="B26" s="4">
        <v>14</v>
      </c>
      <c r="C26" s="10">
        <v>3.63</v>
      </c>
      <c r="D26" s="10">
        <v>3.74</v>
      </c>
      <c r="E26" s="4">
        <f t="shared" si="0"/>
        <v>0.11000000000000032</v>
      </c>
      <c r="F26" s="10" t="s">
        <v>11</v>
      </c>
      <c r="G26" s="10">
        <v>3.2</v>
      </c>
      <c r="H26" s="10">
        <v>3.29</v>
      </c>
      <c r="I26" s="4">
        <f t="shared" si="1"/>
        <v>8.9999999999999858E-2</v>
      </c>
      <c r="J26" s="10" t="s">
        <v>11</v>
      </c>
      <c r="K26" s="10">
        <v>3.2</v>
      </c>
      <c r="L26" s="10">
        <v>3.35</v>
      </c>
      <c r="M26" s="4">
        <f t="shared" si="6"/>
        <v>0.14999999999999991</v>
      </c>
      <c r="N26" s="10" t="s">
        <v>11</v>
      </c>
      <c r="O26" s="25" t="s">
        <v>6</v>
      </c>
      <c r="P26" s="10">
        <v>3.49</v>
      </c>
      <c r="Q26" s="10">
        <v>3.59</v>
      </c>
      <c r="R26" s="4">
        <f t="shared" si="3"/>
        <v>9.9999999999999645E-2</v>
      </c>
      <c r="S26" s="10" t="s">
        <v>11</v>
      </c>
      <c r="T26" s="10">
        <v>3.14</v>
      </c>
      <c r="U26" s="10">
        <v>3.15</v>
      </c>
      <c r="V26" s="4">
        <f t="shared" si="4"/>
        <v>9.9999999999997868E-3</v>
      </c>
      <c r="W26" s="10" t="s">
        <v>11</v>
      </c>
      <c r="X26" s="10">
        <v>3</v>
      </c>
      <c r="Y26" s="10">
        <v>3.21</v>
      </c>
      <c r="Z26" s="4">
        <f t="shared" si="5"/>
        <v>0.20999999999999996</v>
      </c>
      <c r="AA26" s="10" t="s">
        <v>11</v>
      </c>
      <c r="AB26" s="25" t="s">
        <v>6</v>
      </c>
      <c r="AC26" s="10" t="s">
        <v>18</v>
      </c>
      <c r="AD26" s="18" t="s">
        <v>20</v>
      </c>
      <c r="AE26" s="10" t="s">
        <v>18</v>
      </c>
      <c r="AF26" s="18" t="s">
        <v>20</v>
      </c>
      <c r="AG26" s="10" t="s">
        <v>19</v>
      </c>
      <c r="AH26" s="18" t="s">
        <v>20</v>
      </c>
      <c r="AI26" s="40" t="s">
        <v>18</v>
      </c>
      <c r="AJ26" s="18" t="s">
        <v>21</v>
      </c>
      <c r="AK26" s="25" t="s">
        <v>6</v>
      </c>
      <c r="AL26" s="10" t="s">
        <v>18</v>
      </c>
      <c r="AM26" s="4" t="s">
        <v>20</v>
      </c>
      <c r="AN26" s="10" t="s">
        <v>19</v>
      </c>
      <c r="AO26" s="4" t="s">
        <v>20</v>
      </c>
      <c r="AP26" s="40" t="s">
        <v>18</v>
      </c>
      <c r="AQ26" s="4" t="s">
        <v>21</v>
      </c>
      <c r="AR26" s="40" t="s">
        <v>18</v>
      </c>
      <c r="AS26" s="4" t="s">
        <v>21</v>
      </c>
      <c r="AT26" s="25" t="s">
        <v>6</v>
      </c>
    </row>
    <row r="27" spans="1:46" x14ac:dyDescent="0.2">
      <c r="A27" s="4" t="s">
        <v>27</v>
      </c>
      <c r="B27" s="4">
        <v>15</v>
      </c>
      <c r="C27" s="10">
        <v>3.23</v>
      </c>
      <c r="D27" s="10">
        <v>2.82</v>
      </c>
      <c r="E27" s="4">
        <f t="shared" si="0"/>
        <v>-0.41000000000000014</v>
      </c>
      <c r="F27" s="10" t="s">
        <v>12</v>
      </c>
      <c r="G27" s="10">
        <v>3.05</v>
      </c>
      <c r="H27" s="10">
        <v>3.08</v>
      </c>
      <c r="I27" s="4">
        <f t="shared" si="1"/>
        <v>3.0000000000000249E-2</v>
      </c>
      <c r="J27" s="10" t="s">
        <v>11</v>
      </c>
      <c r="K27" s="10">
        <v>3.04</v>
      </c>
      <c r="L27" s="10">
        <v>3.03</v>
      </c>
      <c r="M27" s="4">
        <f t="shared" si="6"/>
        <v>-1.0000000000000231E-2</v>
      </c>
      <c r="N27" s="10" t="s">
        <v>12</v>
      </c>
      <c r="O27" s="25" t="s">
        <v>26</v>
      </c>
      <c r="P27" s="10">
        <v>2.9</v>
      </c>
      <c r="Q27" s="10">
        <v>2.81</v>
      </c>
      <c r="R27" s="4">
        <f t="shared" si="3"/>
        <v>-8.9999999999999858E-2</v>
      </c>
      <c r="S27" s="10" t="s">
        <v>12</v>
      </c>
      <c r="T27" s="10">
        <v>3.01</v>
      </c>
      <c r="U27" s="10">
        <v>2.9</v>
      </c>
      <c r="V27" s="4">
        <f t="shared" si="4"/>
        <v>-0.10999999999999988</v>
      </c>
      <c r="W27" s="10" t="s">
        <v>12</v>
      </c>
      <c r="X27" s="10">
        <v>2.89</v>
      </c>
      <c r="Y27" s="10">
        <v>2.88</v>
      </c>
      <c r="Z27" s="4">
        <f t="shared" si="5"/>
        <v>-1.0000000000000231E-2</v>
      </c>
      <c r="AA27" s="10" t="s">
        <v>12</v>
      </c>
      <c r="AB27" s="25" t="s">
        <v>5</v>
      </c>
      <c r="AC27" s="10" t="s">
        <v>18</v>
      </c>
      <c r="AD27" s="18" t="s">
        <v>20</v>
      </c>
      <c r="AE27" s="10" t="s">
        <v>18</v>
      </c>
      <c r="AF27" s="18" t="s">
        <v>20</v>
      </c>
      <c r="AG27" s="10" t="s">
        <v>18</v>
      </c>
      <c r="AH27" s="18" t="s">
        <v>20</v>
      </c>
      <c r="AI27" s="40" t="s">
        <v>18</v>
      </c>
      <c r="AJ27" s="18" t="s">
        <v>21</v>
      </c>
      <c r="AK27" s="25" t="s">
        <v>6</v>
      </c>
      <c r="AL27" s="40" t="s">
        <v>19</v>
      </c>
      <c r="AM27" s="4" t="s">
        <v>21</v>
      </c>
      <c r="AN27" s="10" t="s">
        <v>19</v>
      </c>
      <c r="AO27" s="4" t="s">
        <v>20</v>
      </c>
      <c r="AP27" s="40" t="s">
        <v>19</v>
      </c>
      <c r="AQ27" s="4" t="s">
        <v>21</v>
      </c>
      <c r="AR27" s="40" t="s">
        <v>18</v>
      </c>
      <c r="AS27" s="4" t="s">
        <v>21</v>
      </c>
      <c r="AT27" s="25" t="s">
        <v>6</v>
      </c>
    </row>
    <row r="28" spans="1:46" x14ac:dyDescent="0.2">
      <c r="A28" s="4" t="s">
        <v>27</v>
      </c>
      <c r="B28" s="4">
        <v>16</v>
      </c>
      <c r="C28" s="10">
        <v>3.5</v>
      </c>
      <c r="D28" s="10">
        <v>3.4</v>
      </c>
      <c r="E28" s="4">
        <f t="shared" si="0"/>
        <v>-0.10000000000000009</v>
      </c>
      <c r="F28" s="10" t="s">
        <v>12</v>
      </c>
      <c r="G28" s="10">
        <v>3.27</v>
      </c>
      <c r="H28" s="10">
        <v>3.2</v>
      </c>
      <c r="I28" s="4">
        <f t="shared" si="1"/>
        <v>-6.999999999999984E-2</v>
      </c>
      <c r="J28" s="10" t="s">
        <v>12</v>
      </c>
      <c r="K28" s="10">
        <v>3.23</v>
      </c>
      <c r="L28" s="10">
        <v>3.2</v>
      </c>
      <c r="M28" s="4">
        <f t="shared" si="6"/>
        <v>-2.9999999999999805E-2</v>
      </c>
      <c r="N28" s="10" t="s">
        <v>12</v>
      </c>
      <c r="O28" s="25" t="s">
        <v>26</v>
      </c>
      <c r="P28" s="10">
        <v>3.4</v>
      </c>
      <c r="Q28" s="10">
        <v>3.36</v>
      </c>
      <c r="R28" s="4">
        <f t="shared" si="3"/>
        <v>-4.0000000000000036E-2</v>
      </c>
      <c r="S28" s="10" t="s">
        <v>12</v>
      </c>
      <c r="T28" s="10">
        <v>2.99</v>
      </c>
      <c r="U28" s="10">
        <v>3.1</v>
      </c>
      <c r="V28" s="4">
        <f t="shared" si="4"/>
        <v>0.10999999999999988</v>
      </c>
      <c r="W28" s="10" t="s">
        <v>11</v>
      </c>
      <c r="X28" s="10">
        <v>3.17</v>
      </c>
      <c r="Y28" s="10">
        <v>2.88</v>
      </c>
      <c r="Z28" s="4">
        <f t="shared" si="5"/>
        <v>-0.29000000000000004</v>
      </c>
      <c r="AA28" s="10" t="s">
        <v>12</v>
      </c>
      <c r="AB28" s="25" t="s">
        <v>6</v>
      </c>
      <c r="AC28" s="10" t="s">
        <v>18</v>
      </c>
      <c r="AD28" s="18" t="s">
        <v>20</v>
      </c>
      <c r="AE28" s="10" t="s">
        <v>19</v>
      </c>
      <c r="AF28" s="18" t="s">
        <v>20</v>
      </c>
      <c r="AG28" s="10" t="s">
        <v>18</v>
      </c>
      <c r="AH28" s="18" t="s">
        <v>20</v>
      </c>
      <c r="AI28" s="40" t="s">
        <v>18</v>
      </c>
      <c r="AJ28" s="18" t="s">
        <v>21</v>
      </c>
      <c r="AK28" s="25" t="s">
        <v>6</v>
      </c>
      <c r="AL28" s="40" t="s">
        <v>19</v>
      </c>
      <c r="AM28" s="4" t="s">
        <v>21</v>
      </c>
      <c r="AN28" s="10" t="s">
        <v>18</v>
      </c>
      <c r="AO28" s="4" t="s">
        <v>20</v>
      </c>
      <c r="AP28" s="40" t="s">
        <v>18</v>
      </c>
      <c r="AQ28" s="4" t="s">
        <v>21</v>
      </c>
      <c r="AR28" s="40" t="s">
        <v>18</v>
      </c>
      <c r="AS28" s="4" t="s">
        <v>21</v>
      </c>
      <c r="AT28" s="25" t="s">
        <v>5</v>
      </c>
    </row>
    <row r="29" spans="1:46" ht="17" thickBot="1" x14ac:dyDescent="0.25">
      <c r="A29" s="15" t="s">
        <v>27</v>
      </c>
      <c r="B29" s="15">
        <v>17</v>
      </c>
      <c r="C29" s="21">
        <v>3.38</v>
      </c>
      <c r="D29" s="21">
        <v>3.42</v>
      </c>
      <c r="E29" s="15">
        <f t="shared" si="0"/>
        <v>4.0000000000000036E-2</v>
      </c>
      <c r="F29" s="21" t="s">
        <v>11</v>
      </c>
      <c r="G29" s="21">
        <v>2.92</v>
      </c>
      <c r="H29" s="21">
        <v>3.34</v>
      </c>
      <c r="I29" s="15">
        <f t="shared" si="1"/>
        <v>0.41999999999999993</v>
      </c>
      <c r="J29" s="21" t="s">
        <v>11</v>
      </c>
      <c r="K29" s="21">
        <v>3.86</v>
      </c>
      <c r="L29" s="21">
        <v>3.34</v>
      </c>
      <c r="M29" s="15">
        <f t="shared" si="6"/>
        <v>-0.52</v>
      </c>
      <c r="N29" s="21" t="s">
        <v>12</v>
      </c>
      <c r="O29" s="28" t="s">
        <v>6</v>
      </c>
      <c r="P29" s="21">
        <v>3.5</v>
      </c>
      <c r="Q29" s="21">
        <v>3.41</v>
      </c>
      <c r="R29" s="15">
        <f t="shared" si="3"/>
        <v>-8.9999999999999858E-2</v>
      </c>
      <c r="S29" s="21" t="s">
        <v>12</v>
      </c>
      <c r="T29" s="21">
        <v>3.02</v>
      </c>
      <c r="U29" s="21">
        <v>3.59</v>
      </c>
      <c r="V29" s="15">
        <f t="shared" si="4"/>
        <v>0.56999999999999984</v>
      </c>
      <c r="W29" s="21" t="s">
        <v>11</v>
      </c>
      <c r="X29" s="21">
        <v>2.92</v>
      </c>
      <c r="Y29" s="21">
        <v>2.94</v>
      </c>
      <c r="Z29" s="15">
        <f t="shared" si="5"/>
        <v>2.0000000000000018E-2</v>
      </c>
      <c r="AA29" s="21" t="s">
        <v>11</v>
      </c>
      <c r="AB29" s="28" t="s">
        <v>5</v>
      </c>
      <c r="AC29" s="21" t="s">
        <v>18</v>
      </c>
      <c r="AD29" s="15" t="s">
        <v>20</v>
      </c>
      <c r="AE29" s="43" t="s">
        <v>19</v>
      </c>
      <c r="AF29" s="15" t="s">
        <v>21</v>
      </c>
      <c r="AG29" s="21" t="s">
        <v>19</v>
      </c>
      <c r="AH29" s="15" t="s">
        <v>20</v>
      </c>
      <c r="AI29" s="21" t="s">
        <v>18</v>
      </c>
      <c r="AJ29" s="15" t="s">
        <v>20</v>
      </c>
      <c r="AK29" s="28" t="s">
        <v>4</v>
      </c>
      <c r="AL29" s="43" t="s">
        <v>18</v>
      </c>
      <c r="AM29" s="15" t="s">
        <v>21</v>
      </c>
      <c r="AN29" s="43" t="s">
        <v>18</v>
      </c>
      <c r="AO29" s="15" t="s">
        <v>21</v>
      </c>
      <c r="AP29" s="21" t="s">
        <v>19</v>
      </c>
      <c r="AQ29" s="15" t="s">
        <v>20</v>
      </c>
      <c r="AR29" s="21" t="s">
        <v>18</v>
      </c>
      <c r="AS29" s="15" t="s">
        <v>20</v>
      </c>
      <c r="AT29" s="28" t="s">
        <v>15</v>
      </c>
    </row>
    <row r="30" spans="1:46" ht="17" customHeight="1" x14ac:dyDescent="0.2">
      <c r="A30" s="4" t="s">
        <v>28</v>
      </c>
      <c r="B30" s="4">
        <v>1</v>
      </c>
      <c r="C30" s="10">
        <v>3.39</v>
      </c>
      <c r="D30" s="10">
        <v>3.49</v>
      </c>
      <c r="E30" s="4">
        <f t="shared" si="0"/>
        <v>0.10000000000000009</v>
      </c>
      <c r="F30" s="10" t="s">
        <v>11</v>
      </c>
      <c r="G30" s="10">
        <v>3.16</v>
      </c>
      <c r="H30" s="10">
        <v>3.15</v>
      </c>
      <c r="I30" s="4">
        <f t="shared" si="1"/>
        <v>-1.0000000000000231E-2</v>
      </c>
      <c r="J30" s="10" t="s">
        <v>12</v>
      </c>
      <c r="K30" s="10">
        <v>3.18</v>
      </c>
      <c r="L30" s="10">
        <v>3.32</v>
      </c>
      <c r="M30" s="4">
        <f t="shared" si="6"/>
        <v>0.13999999999999968</v>
      </c>
      <c r="N30" s="10" t="s">
        <v>11</v>
      </c>
      <c r="O30" s="25" t="s">
        <v>6</v>
      </c>
      <c r="P30" s="10">
        <v>3.12</v>
      </c>
      <c r="Q30" s="10">
        <v>3.11</v>
      </c>
      <c r="R30" s="4">
        <f t="shared" si="3"/>
        <v>-1.0000000000000231E-2</v>
      </c>
      <c r="S30" s="10" t="s">
        <v>12</v>
      </c>
      <c r="T30" s="10">
        <v>3.16</v>
      </c>
      <c r="U30" s="10">
        <v>3.16</v>
      </c>
      <c r="V30" s="4">
        <f t="shared" si="4"/>
        <v>0</v>
      </c>
      <c r="W30" s="10" t="s">
        <v>29</v>
      </c>
      <c r="X30" s="10">
        <v>3.15</v>
      </c>
      <c r="Y30" s="10">
        <v>3.33</v>
      </c>
      <c r="Z30" s="4">
        <f t="shared" ref="Z30:Z69" si="7">Y30-X30</f>
        <v>0.18000000000000016</v>
      </c>
      <c r="AA30" s="10" t="s">
        <v>11</v>
      </c>
      <c r="AB30" s="25" t="s">
        <v>6</v>
      </c>
      <c r="AC30" s="10" t="s">
        <v>19</v>
      </c>
      <c r="AD30" s="18" t="s">
        <v>20</v>
      </c>
      <c r="AE30" s="10" t="s">
        <v>18</v>
      </c>
      <c r="AF30" s="18" t="s">
        <v>20</v>
      </c>
      <c r="AG30" s="40" t="s">
        <v>18</v>
      </c>
      <c r="AH30" s="18" t="s">
        <v>21</v>
      </c>
      <c r="AI30" s="10" t="s">
        <v>18</v>
      </c>
      <c r="AJ30" s="18" t="s">
        <v>20</v>
      </c>
      <c r="AK30" s="25" t="s">
        <v>5</v>
      </c>
      <c r="AL30" s="40" t="s">
        <v>18</v>
      </c>
      <c r="AM30" s="4" t="s">
        <v>21</v>
      </c>
      <c r="AN30" s="10" t="s">
        <v>19</v>
      </c>
      <c r="AO30" s="4" t="s">
        <v>20</v>
      </c>
      <c r="AP30" s="40" t="s">
        <v>18</v>
      </c>
      <c r="AQ30" s="4" t="s">
        <v>21</v>
      </c>
      <c r="AR30" s="10" t="s">
        <v>18</v>
      </c>
      <c r="AS30" s="4" t="s">
        <v>20</v>
      </c>
      <c r="AT30" s="25" t="s">
        <v>15</v>
      </c>
    </row>
    <row r="31" spans="1:46" s="51" customFormat="1" x14ac:dyDescent="0.2">
      <c r="A31" s="52" t="s">
        <v>28</v>
      </c>
      <c r="B31" s="47">
        <v>2</v>
      </c>
      <c r="C31" s="48">
        <v>2.8</v>
      </c>
      <c r="D31" s="48">
        <v>2.71</v>
      </c>
      <c r="E31" s="47">
        <f t="shared" si="0"/>
        <v>-8.9999999999999858E-2</v>
      </c>
      <c r="F31" s="48" t="s">
        <v>12</v>
      </c>
      <c r="G31" s="48">
        <v>2.89</v>
      </c>
      <c r="H31" s="48">
        <v>2.83</v>
      </c>
      <c r="I31" s="47">
        <f t="shared" si="1"/>
        <v>-6.0000000000000053E-2</v>
      </c>
      <c r="J31" s="48" t="s">
        <v>12</v>
      </c>
      <c r="K31" s="48">
        <v>3.73</v>
      </c>
      <c r="L31" s="48">
        <v>3.78</v>
      </c>
      <c r="M31" s="47">
        <f t="shared" si="6"/>
        <v>4.9999999999999822E-2</v>
      </c>
      <c r="N31" s="48" t="s">
        <v>11</v>
      </c>
      <c r="O31" s="49" t="s">
        <v>26</v>
      </c>
      <c r="P31" s="48">
        <v>3.2</v>
      </c>
      <c r="Q31" s="48">
        <v>3.69</v>
      </c>
      <c r="R31" s="47">
        <f t="shared" si="3"/>
        <v>0.48999999999999977</v>
      </c>
      <c r="S31" s="48" t="s">
        <v>11</v>
      </c>
      <c r="T31" s="48">
        <v>2.38</v>
      </c>
      <c r="U31" s="48">
        <v>2.2400000000000002</v>
      </c>
      <c r="V31" s="47">
        <f t="shared" si="4"/>
        <v>-0.13999999999999968</v>
      </c>
      <c r="W31" s="48" t="s">
        <v>12</v>
      </c>
      <c r="X31" s="48">
        <v>2.2999999999999998</v>
      </c>
      <c r="Y31" s="48">
        <v>2.2200000000000002</v>
      </c>
      <c r="Z31" s="47">
        <f t="shared" si="7"/>
        <v>-7.9999999999999627E-2</v>
      </c>
      <c r="AA31" s="48" t="s">
        <v>12</v>
      </c>
      <c r="AB31" s="49" t="s">
        <v>4</v>
      </c>
      <c r="AC31" s="48" t="s">
        <v>18</v>
      </c>
      <c r="AD31" s="47" t="s">
        <v>20</v>
      </c>
      <c r="AE31" s="50" t="s">
        <v>19</v>
      </c>
      <c r="AF31" s="47" t="s">
        <v>21</v>
      </c>
      <c r="AG31" s="48" t="s">
        <v>19</v>
      </c>
      <c r="AH31" s="47" t="s">
        <v>20</v>
      </c>
      <c r="AI31" s="48" t="s">
        <v>19</v>
      </c>
      <c r="AJ31" s="47" t="s">
        <v>20</v>
      </c>
      <c r="AK31" s="49" t="s">
        <v>4</v>
      </c>
      <c r="AL31" s="50" t="s">
        <v>18</v>
      </c>
      <c r="AM31" s="47" t="s">
        <v>21</v>
      </c>
      <c r="AN31" s="50" t="s">
        <v>19</v>
      </c>
      <c r="AO31" s="47" t="s">
        <v>21</v>
      </c>
      <c r="AP31" s="48" t="s">
        <v>18</v>
      </c>
      <c r="AQ31" s="47" t="s">
        <v>20</v>
      </c>
      <c r="AR31" s="48" t="s">
        <v>19</v>
      </c>
      <c r="AS31" s="47" t="s">
        <v>20</v>
      </c>
      <c r="AT31" s="49" t="s">
        <v>4</v>
      </c>
    </row>
    <row r="32" spans="1:46" x14ac:dyDescent="0.2">
      <c r="A32" s="4" t="s">
        <v>28</v>
      </c>
      <c r="B32" s="4">
        <v>3</v>
      </c>
      <c r="C32" s="10">
        <v>3.19</v>
      </c>
      <c r="D32" s="10">
        <v>2.87</v>
      </c>
      <c r="E32" s="4">
        <f t="shared" si="0"/>
        <v>-0.31999999999999984</v>
      </c>
      <c r="F32" s="10" t="s">
        <v>12</v>
      </c>
      <c r="G32" s="10">
        <v>2.76</v>
      </c>
      <c r="H32" s="10">
        <v>2.71</v>
      </c>
      <c r="I32" s="4">
        <f t="shared" si="1"/>
        <v>-4.9999999999999822E-2</v>
      </c>
      <c r="J32" s="10" t="s">
        <v>12</v>
      </c>
      <c r="K32" s="10">
        <v>2.74</v>
      </c>
      <c r="L32" s="10">
        <v>3.05</v>
      </c>
      <c r="M32" s="4">
        <f t="shared" si="6"/>
        <v>0.30999999999999961</v>
      </c>
      <c r="N32" s="10" t="s">
        <v>11</v>
      </c>
      <c r="O32" s="25" t="s">
        <v>26</v>
      </c>
      <c r="P32" s="10">
        <v>2.91</v>
      </c>
      <c r="Q32" s="10">
        <v>3.2</v>
      </c>
      <c r="R32" s="4">
        <f t="shared" si="3"/>
        <v>0.29000000000000004</v>
      </c>
      <c r="S32" s="10" t="s">
        <v>11</v>
      </c>
      <c r="T32" s="10">
        <v>2.92</v>
      </c>
      <c r="U32" s="10">
        <v>2.57</v>
      </c>
      <c r="V32" s="4">
        <f t="shared" si="4"/>
        <v>-0.35000000000000009</v>
      </c>
      <c r="W32" s="10" t="s">
        <v>12</v>
      </c>
      <c r="X32" s="10">
        <v>2.85</v>
      </c>
      <c r="Y32" s="10">
        <v>2.63</v>
      </c>
      <c r="Z32" s="4">
        <f t="shared" si="7"/>
        <v>-0.2200000000000002</v>
      </c>
      <c r="AA32" s="10" t="s">
        <v>12</v>
      </c>
      <c r="AB32" s="25" t="s">
        <v>5</v>
      </c>
      <c r="AC32" s="10" t="s">
        <v>18</v>
      </c>
      <c r="AD32" s="18" t="s">
        <v>20</v>
      </c>
      <c r="AE32" s="10" t="s">
        <v>18</v>
      </c>
      <c r="AF32" s="18" t="s">
        <v>20</v>
      </c>
      <c r="AG32" s="10" t="s">
        <v>18</v>
      </c>
      <c r="AH32" s="18" t="s">
        <v>20</v>
      </c>
      <c r="AI32" s="40" t="s">
        <v>19</v>
      </c>
      <c r="AJ32" s="18" t="s">
        <v>21</v>
      </c>
      <c r="AK32" s="25" t="s">
        <v>6</v>
      </c>
      <c r="AL32" s="10" t="s">
        <v>19</v>
      </c>
      <c r="AM32" s="4" t="s">
        <v>20</v>
      </c>
      <c r="AN32" s="10" t="s">
        <v>18</v>
      </c>
      <c r="AO32" s="4" t="s">
        <v>20</v>
      </c>
      <c r="AP32" s="40" t="s">
        <v>18</v>
      </c>
      <c r="AQ32" s="4" t="s">
        <v>21</v>
      </c>
      <c r="AR32" s="40" t="s">
        <v>18</v>
      </c>
      <c r="AS32" s="4" t="s">
        <v>21</v>
      </c>
      <c r="AT32" s="25" t="s">
        <v>5</v>
      </c>
    </row>
    <row r="33" spans="1:46" s="51" customFormat="1" x14ac:dyDescent="0.2">
      <c r="A33" s="47" t="s">
        <v>28</v>
      </c>
      <c r="B33" s="47">
        <v>4</v>
      </c>
      <c r="C33" s="48">
        <v>3.93</v>
      </c>
      <c r="D33" s="48">
        <v>3.56</v>
      </c>
      <c r="E33" s="47">
        <f t="shared" si="0"/>
        <v>-0.37000000000000011</v>
      </c>
      <c r="F33" s="48" t="s">
        <v>12</v>
      </c>
      <c r="G33" s="48">
        <v>3.8</v>
      </c>
      <c r="H33" s="48">
        <v>3.69</v>
      </c>
      <c r="I33" s="47">
        <f t="shared" si="1"/>
        <v>-0.10999999999999988</v>
      </c>
      <c r="J33" s="48" t="s">
        <v>12</v>
      </c>
      <c r="K33" s="48">
        <v>3.39</v>
      </c>
      <c r="L33" s="48">
        <v>3.4</v>
      </c>
      <c r="M33" s="47">
        <f t="shared" si="6"/>
        <v>9.9999999999997868E-3</v>
      </c>
      <c r="N33" s="48" t="s">
        <v>11</v>
      </c>
      <c r="O33" s="49" t="s">
        <v>26</v>
      </c>
      <c r="P33" s="48">
        <v>3.56</v>
      </c>
      <c r="Q33" s="48">
        <v>3.86</v>
      </c>
      <c r="R33" s="47">
        <f t="shared" si="3"/>
        <v>0.29999999999999982</v>
      </c>
      <c r="S33" s="48" t="s">
        <v>11</v>
      </c>
      <c r="T33" s="48">
        <v>3.4</v>
      </c>
      <c r="U33" s="48">
        <v>3.56</v>
      </c>
      <c r="V33" s="47">
        <f t="shared" si="4"/>
        <v>0.16000000000000014</v>
      </c>
      <c r="W33" s="48" t="s">
        <v>11</v>
      </c>
      <c r="X33" s="48">
        <v>3.38</v>
      </c>
      <c r="Y33" s="48">
        <v>3.38</v>
      </c>
      <c r="Z33" s="47">
        <f t="shared" si="7"/>
        <v>0</v>
      </c>
      <c r="AA33" s="48" t="s">
        <v>29</v>
      </c>
      <c r="AB33" s="49" t="s">
        <v>4</v>
      </c>
      <c r="AC33" s="48" t="s">
        <v>19</v>
      </c>
      <c r="AD33" s="47" t="s">
        <v>20</v>
      </c>
      <c r="AE33" s="48" t="s">
        <v>18</v>
      </c>
      <c r="AF33" s="47" t="s">
        <v>20</v>
      </c>
      <c r="AG33" s="48" t="s">
        <v>18</v>
      </c>
      <c r="AH33" s="47" t="s">
        <v>20</v>
      </c>
      <c r="AI33" s="50" t="s">
        <v>18</v>
      </c>
      <c r="AJ33" s="47" t="s">
        <v>21</v>
      </c>
      <c r="AK33" s="49" t="s">
        <v>6</v>
      </c>
      <c r="AL33" s="50" t="s">
        <v>19</v>
      </c>
      <c r="AM33" s="47" t="s">
        <v>21</v>
      </c>
      <c r="AN33" s="50" t="s">
        <v>18</v>
      </c>
      <c r="AO33" s="47" t="s">
        <v>21</v>
      </c>
      <c r="AP33" s="50" t="s">
        <v>18</v>
      </c>
      <c r="AQ33" s="47" t="s">
        <v>21</v>
      </c>
      <c r="AR33" s="50" t="s">
        <v>18</v>
      </c>
      <c r="AS33" s="47" t="s">
        <v>21</v>
      </c>
      <c r="AT33" s="49" t="s">
        <v>4</v>
      </c>
    </row>
    <row r="34" spans="1:46" x14ac:dyDescent="0.2">
      <c r="A34" s="4" t="s">
        <v>28</v>
      </c>
      <c r="B34" s="4">
        <v>5</v>
      </c>
      <c r="C34" s="10">
        <v>3.31</v>
      </c>
      <c r="D34" s="10">
        <v>3.85</v>
      </c>
      <c r="E34" s="4">
        <f t="shared" si="0"/>
        <v>0.54</v>
      </c>
      <c r="F34" s="10" t="s">
        <v>11</v>
      </c>
      <c r="G34" s="10">
        <v>3.72</v>
      </c>
      <c r="H34" s="10">
        <v>3.35</v>
      </c>
      <c r="I34" s="4">
        <f t="shared" si="1"/>
        <v>-0.37000000000000011</v>
      </c>
      <c r="J34" s="10" t="s">
        <v>12</v>
      </c>
      <c r="K34" s="10">
        <v>3.34</v>
      </c>
      <c r="L34" s="10">
        <v>3.52</v>
      </c>
      <c r="M34" s="4">
        <f t="shared" si="6"/>
        <v>0.18000000000000016</v>
      </c>
      <c r="N34" s="10" t="s">
        <v>11</v>
      </c>
      <c r="O34" s="25" t="s">
        <v>26</v>
      </c>
      <c r="P34" s="10">
        <v>3.3</v>
      </c>
      <c r="Q34" s="10">
        <v>3.86</v>
      </c>
      <c r="R34" s="18">
        <f t="shared" si="3"/>
        <v>0.56000000000000005</v>
      </c>
      <c r="S34" s="10" t="s">
        <v>11</v>
      </c>
      <c r="T34" s="10">
        <v>3.58</v>
      </c>
      <c r="U34" s="10">
        <v>3.3</v>
      </c>
      <c r="V34" s="4">
        <f t="shared" si="4"/>
        <v>-0.28000000000000025</v>
      </c>
      <c r="W34" s="10" t="s">
        <v>12</v>
      </c>
      <c r="X34" s="10">
        <v>3.06</v>
      </c>
      <c r="Y34" s="10">
        <v>3.77</v>
      </c>
      <c r="Z34" s="4">
        <f t="shared" si="7"/>
        <v>0.71</v>
      </c>
      <c r="AA34" s="10" t="s">
        <v>11</v>
      </c>
      <c r="AB34" s="25" t="s">
        <v>6</v>
      </c>
      <c r="AC34" s="10" t="s">
        <v>18</v>
      </c>
      <c r="AD34" s="18" t="s">
        <v>20</v>
      </c>
      <c r="AE34" s="10" t="s">
        <v>19</v>
      </c>
      <c r="AF34" s="18" t="s">
        <v>20</v>
      </c>
      <c r="AG34" s="40" t="s">
        <v>18</v>
      </c>
      <c r="AH34" s="18" t="s">
        <v>21</v>
      </c>
      <c r="AI34" s="10" t="s">
        <v>19</v>
      </c>
      <c r="AJ34" s="18" t="s">
        <v>20</v>
      </c>
      <c r="AK34" s="25" t="s">
        <v>5</v>
      </c>
      <c r="AL34" s="40" t="s">
        <v>18</v>
      </c>
      <c r="AM34" s="4" t="s">
        <v>21</v>
      </c>
      <c r="AN34" s="40" t="s">
        <v>18</v>
      </c>
      <c r="AO34" s="4" t="s">
        <v>21</v>
      </c>
      <c r="AP34" s="10" t="s">
        <v>18</v>
      </c>
      <c r="AQ34" s="4" t="s">
        <v>20</v>
      </c>
      <c r="AR34" s="10" t="s">
        <v>18</v>
      </c>
      <c r="AS34" s="4" t="s">
        <v>20</v>
      </c>
      <c r="AT34" s="25" t="s">
        <v>15</v>
      </c>
    </row>
    <row r="35" spans="1:46" x14ac:dyDescent="0.2">
      <c r="A35" s="4" t="s">
        <v>28</v>
      </c>
      <c r="B35" s="4">
        <v>6</v>
      </c>
      <c r="C35" s="10">
        <v>3.64</v>
      </c>
      <c r="D35" s="10">
        <v>2.93</v>
      </c>
      <c r="E35" s="4">
        <f t="shared" si="0"/>
        <v>-0.71</v>
      </c>
      <c r="F35" s="10" t="s">
        <v>12</v>
      </c>
      <c r="G35" s="10">
        <v>3.04</v>
      </c>
      <c r="H35" s="10">
        <v>3.07</v>
      </c>
      <c r="I35" s="4">
        <f t="shared" si="1"/>
        <v>2.9999999999999805E-2</v>
      </c>
      <c r="J35" s="10" t="s">
        <v>11</v>
      </c>
      <c r="K35" s="10">
        <v>3.06</v>
      </c>
      <c r="L35" s="10">
        <v>3.19</v>
      </c>
      <c r="M35" s="4">
        <f t="shared" si="6"/>
        <v>0.12999999999999989</v>
      </c>
      <c r="N35" s="10" t="s">
        <v>11</v>
      </c>
      <c r="O35" s="25" t="s">
        <v>26</v>
      </c>
      <c r="P35" s="10">
        <v>3.43</v>
      </c>
      <c r="Q35" s="10">
        <v>3.17</v>
      </c>
      <c r="R35" s="4">
        <f t="shared" si="3"/>
        <v>-0.26000000000000023</v>
      </c>
      <c r="S35" s="10" t="s">
        <v>12</v>
      </c>
      <c r="T35" s="10">
        <v>3.01</v>
      </c>
      <c r="U35" s="10">
        <v>2.94</v>
      </c>
      <c r="V35" s="4">
        <f t="shared" si="4"/>
        <v>-6.999999999999984E-2</v>
      </c>
      <c r="W35" s="10" t="s">
        <v>12</v>
      </c>
      <c r="X35" s="10">
        <v>3.2</v>
      </c>
      <c r="Y35" s="10">
        <v>3.31</v>
      </c>
      <c r="Z35" s="4">
        <f t="shared" si="7"/>
        <v>0.10999999999999988</v>
      </c>
      <c r="AA35" s="10" t="s">
        <v>11</v>
      </c>
      <c r="AB35" s="25" t="s">
        <v>4</v>
      </c>
      <c r="AC35" s="10" t="s">
        <v>18</v>
      </c>
      <c r="AD35" s="18" t="s">
        <v>20</v>
      </c>
      <c r="AE35" s="10" t="s">
        <v>19</v>
      </c>
      <c r="AF35" s="18" t="s">
        <v>20</v>
      </c>
      <c r="AG35" s="10" t="s">
        <v>18</v>
      </c>
      <c r="AH35" s="18" t="s">
        <v>20</v>
      </c>
      <c r="AI35" s="40" t="s">
        <v>19</v>
      </c>
      <c r="AJ35" s="18" t="s">
        <v>21</v>
      </c>
      <c r="AK35" s="25" t="s">
        <v>6</v>
      </c>
      <c r="AL35" s="40" t="s">
        <v>18</v>
      </c>
      <c r="AM35" s="4" t="s">
        <v>21</v>
      </c>
      <c r="AN35" s="10" t="s">
        <v>19</v>
      </c>
      <c r="AO35" s="4" t="s">
        <v>20</v>
      </c>
      <c r="AP35" s="40" t="s">
        <v>18</v>
      </c>
      <c r="AQ35" s="4" t="s">
        <v>21</v>
      </c>
      <c r="AR35" s="10" t="s">
        <v>18</v>
      </c>
      <c r="AS35" s="4" t="s">
        <v>20</v>
      </c>
      <c r="AT35" s="25" t="s">
        <v>15</v>
      </c>
    </row>
    <row r="36" spans="1:46" s="51" customFormat="1" x14ac:dyDescent="0.2">
      <c r="A36" s="47" t="s">
        <v>28</v>
      </c>
      <c r="B36" s="47">
        <v>8</v>
      </c>
      <c r="C36" s="48">
        <v>4.0199999999999996</v>
      </c>
      <c r="D36" s="48">
        <v>3.6</v>
      </c>
      <c r="E36" s="47">
        <f t="shared" si="0"/>
        <v>-0.41999999999999948</v>
      </c>
      <c r="F36" s="48" t="s">
        <v>12</v>
      </c>
      <c r="G36" s="48">
        <v>3.01</v>
      </c>
      <c r="H36" s="48">
        <v>3.09</v>
      </c>
      <c r="I36" s="47">
        <f t="shared" si="1"/>
        <v>8.0000000000000071E-2</v>
      </c>
      <c r="J36" s="48" t="s">
        <v>11</v>
      </c>
      <c r="K36" s="48">
        <v>3.37</v>
      </c>
      <c r="L36" s="48">
        <v>3.04</v>
      </c>
      <c r="M36" s="47">
        <f t="shared" si="6"/>
        <v>-0.33000000000000007</v>
      </c>
      <c r="N36" s="48" t="s">
        <v>12</v>
      </c>
      <c r="O36" s="49" t="s">
        <v>26</v>
      </c>
      <c r="P36" s="48">
        <v>3.57</v>
      </c>
      <c r="Q36" s="48">
        <v>3.59</v>
      </c>
      <c r="R36" s="47">
        <f t="shared" si="3"/>
        <v>2.0000000000000018E-2</v>
      </c>
      <c r="S36" s="48" t="s">
        <v>11</v>
      </c>
      <c r="T36" s="48">
        <v>2.72</v>
      </c>
      <c r="U36" s="48">
        <v>3.08</v>
      </c>
      <c r="V36" s="47">
        <f t="shared" si="4"/>
        <v>0.35999999999999988</v>
      </c>
      <c r="W36" s="48" t="s">
        <v>11</v>
      </c>
      <c r="X36" s="48">
        <v>2.71</v>
      </c>
      <c r="Y36" s="48">
        <v>2.6</v>
      </c>
      <c r="Z36" s="47">
        <f t="shared" si="7"/>
        <v>-0.10999999999999988</v>
      </c>
      <c r="AA36" s="48" t="s">
        <v>12</v>
      </c>
      <c r="AB36" s="49" t="s">
        <v>5</v>
      </c>
      <c r="AC36" s="48" t="s">
        <v>18</v>
      </c>
      <c r="AD36" s="47" t="s">
        <v>20</v>
      </c>
      <c r="AE36" s="48" t="s">
        <v>19</v>
      </c>
      <c r="AF36" s="47" t="s">
        <v>20</v>
      </c>
      <c r="AG36" s="50" t="s">
        <v>18</v>
      </c>
      <c r="AH36" s="47" t="s">
        <v>21</v>
      </c>
      <c r="AI36" s="48" t="s">
        <v>19</v>
      </c>
      <c r="AJ36" s="47" t="s">
        <v>20</v>
      </c>
      <c r="AK36" s="49" t="s">
        <v>5</v>
      </c>
      <c r="AL36" s="50" t="s">
        <v>18</v>
      </c>
      <c r="AM36" s="47" t="s">
        <v>21</v>
      </c>
      <c r="AN36" s="50" t="s">
        <v>19</v>
      </c>
      <c r="AO36" s="47" t="s">
        <v>21</v>
      </c>
      <c r="AP36" s="50" t="s">
        <v>19</v>
      </c>
      <c r="AQ36" s="47" t="s">
        <v>21</v>
      </c>
      <c r="AR36" s="50" t="s">
        <v>18</v>
      </c>
      <c r="AS36" s="47" t="s">
        <v>21</v>
      </c>
      <c r="AT36" s="49" t="s">
        <v>4</v>
      </c>
    </row>
    <row r="37" spans="1:46" x14ac:dyDescent="0.2">
      <c r="A37" s="4" t="s">
        <v>28</v>
      </c>
      <c r="B37" s="4">
        <v>9</v>
      </c>
      <c r="C37" s="10">
        <v>3.14</v>
      </c>
      <c r="D37" s="10">
        <v>3.52</v>
      </c>
      <c r="E37" s="4">
        <f t="shared" ref="E37:E69" si="8">D37-C37</f>
        <v>0.37999999999999989</v>
      </c>
      <c r="F37" s="10" t="s">
        <v>11</v>
      </c>
      <c r="G37" s="10">
        <v>3.25</v>
      </c>
      <c r="H37" s="10">
        <v>3.23</v>
      </c>
      <c r="I37" s="4">
        <f t="shared" si="1"/>
        <v>-2.0000000000000018E-2</v>
      </c>
      <c r="J37" s="10" t="s">
        <v>12</v>
      </c>
      <c r="K37" s="10">
        <v>3.22</v>
      </c>
      <c r="L37" s="10">
        <v>2.95</v>
      </c>
      <c r="M37" s="4">
        <f t="shared" si="6"/>
        <v>-0.27</v>
      </c>
      <c r="N37" s="10" t="s">
        <v>12</v>
      </c>
      <c r="O37" s="25" t="s">
        <v>26</v>
      </c>
      <c r="P37" s="10">
        <v>2.99</v>
      </c>
      <c r="Q37" s="10">
        <v>3.24</v>
      </c>
      <c r="R37" s="4">
        <f t="shared" ref="R37:R58" si="9">Q37-P37</f>
        <v>0.25</v>
      </c>
      <c r="S37" s="10" t="s">
        <v>11</v>
      </c>
      <c r="T37" s="10">
        <v>3.1</v>
      </c>
      <c r="U37" s="10">
        <v>3.22</v>
      </c>
      <c r="V37" s="4">
        <f t="shared" si="4"/>
        <v>0.12000000000000011</v>
      </c>
      <c r="W37" s="10" t="s">
        <v>11</v>
      </c>
      <c r="X37" s="10">
        <v>3.3</v>
      </c>
      <c r="Y37" s="10">
        <v>2.94</v>
      </c>
      <c r="Z37" s="4">
        <f t="shared" si="7"/>
        <v>-0.35999999999999988</v>
      </c>
      <c r="AA37" s="10" t="s">
        <v>12</v>
      </c>
      <c r="AB37" s="25" t="s">
        <v>6</v>
      </c>
      <c r="AC37" s="10" t="s">
        <v>18</v>
      </c>
      <c r="AD37" s="18" t="s">
        <v>20</v>
      </c>
      <c r="AE37" s="10" t="s">
        <v>19</v>
      </c>
      <c r="AF37" s="18" t="s">
        <v>20</v>
      </c>
      <c r="AG37" s="10" t="s">
        <v>18</v>
      </c>
      <c r="AH37" s="18" t="s">
        <v>20</v>
      </c>
      <c r="AI37" s="40" t="s">
        <v>18</v>
      </c>
      <c r="AJ37" s="18" t="s">
        <v>21</v>
      </c>
      <c r="AK37" s="25" t="s">
        <v>6</v>
      </c>
      <c r="AL37" s="10" t="s">
        <v>19</v>
      </c>
      <c r="AM37" s="4" t="s">
        <v>20</v>
      </c>
      <c r="AN37" s="40" t="s">
        <v>19</v>
      </c>
      <c r="AO37" s="4" t="s">
        <v>21</v>
      </c>
      <c r="AP37" s="40" t="s">
        <v>19</v>
      </c>
      <c r="AQ37" s="4" t="s">
        <v>21</v>
      </c>
      <c r="AR37" s="10" t="s">
        <v>19</v>
      </c>
      <c r="AS37" s="4" t="s">
        <v>20</v>
      </c>
      <c r="AT37" s="25" t="s">
        <v>5</v>
      </c>
    </row>
    <row r="38" spans="1:46" x14ac:dyDescent="0.2">
      <c r="A38" s="4" t="s">
        <v>28</v>
      </c>
      <c r="B38" s="4">
        <v>10</v>
      </c>
      <c r="C38" s="10">
        <v>3.17</v>
      </c>
      <c r="D38" s="10">
        <v>3.02</v>
      </c>
      <c r="E38" s="4">
        <f t="shared" si="8"/>
        <v>-0.14999999999999991</v>
      </c>
      <c r="F38" s="10" t="s">
        <v>12</v>
      </c>
      <c r="G38" s="10">
        <v>3.13</v>
      </c>
      <c r="H38" s="10">
        <v>3.21</v>
      </c>
      <c r="I38" s="4">
        <f t="shared" si="1"/>
        <v>8.0000000000000071E-2</v>
      </c>
      <c r="J38" s="10" t="s">
        <v>11</v>
      </c>
      <c r="K38" s="10">
        <v>2.87</v>
      </c>
      <c r="L38" s="10">
        <v>2.97</v>
      </c>
      <c r="M38" s="4">
        <f t="shared" si="6"/>
        <v>0.10000000000000009</v>
      </c>
      <c r="N38" s="10" t="s">
        <v>11</v>
      </c>
      <c r="O38" s="25" t="s">
        <v>26</v>
      </c>
      <c r="P38" s="10">
        <v>2.9</v>
      </c>
      <c r="Q38" s="10">
        <v>2.89</v>
      </c>
      <c r="R38" s="4">
        <f t="shared" si="9"/>
        <v>-9.9999999999997868E-3</v>
      </c>
      <c r="S38" s="10" t="s">
        <v>12</v>
      </c>
      <c r="T38" s="10">
        <v>2.67</v>
      </c>
      <c r="U38" s="10">
        <v>2.87</v>
      </c>
      <c r="V38" s="4">
        <f t="shared" si="4"/>
        <v>0.20000000000000018</v>
      </c>
      <c r="W38" s="10" t="s">
        <v>11</v>
      </c>
      <c r="X38" s="10">
        <v>2.7</v>
      </c>
      <c r="Y38" s="10">
        <v>2.99</v>
      </c>
      <c r="Z38" s="4">
        <f t="shared" si="7"/>
        <v>0.29000000000000004</v>
      </c>
      <c r="AA38" s="10" t="s">
        <v>11</v>
      </c>
      <c r="AB38" s="25" t="s">
        <v>6</v>
      </c>
      <c r="AC38" s="10" t="s">
        <v>18</v>
      </c>
      <c r="AD38" s="18" t="s">
        <v>20</v>
      </c>
      <c r="AE38" s="10" t="s">
        <v>19</v>
      </c>
      <c r="AF38" s="18" t="s">
        <v>20</v>
      </c>
      <c r="AG38" s="10" t="s">
        <v>18</v>
      </c>
      <c r="AH38" s="18" t="s">
        <v>20</v>
      </c>
      <c r="AI38" s="40" t="s">
        <v>18</v>
      </c>
      <c r="AJ38" s="18" t="s">
        <v>21</v>
      </c>
      <c r="AK38" s="25" t="s">
        <v>6</v>
      </c>
      <c r="AL38" s="10" t="s">
        <v>18</v>
      </c>
      <c r="AM38" s="4" t="s">
        <v>20</v>
      </c>
      <c r="AN38" s="40" t="s">
        <v>19</v>
      </c>
      <c r="AO38" s="4" t="s">
        <v>21</v>
      </c>
      <c r="AP38" s="10" t="s">
        <v>18</v>
      </c>
      <c r="AQ38" s="4" t="s">
        <v>20</v>
      </c>
      <c r="AR38" s="10" t="s">
        <v>18</v>
      </c>
      <c r="AS38" s="4" t="s">
        <v>20</v>
      </c>
      <c r="AT38" s="25" t="s">
        <v>4</v>
      </c>
    </row>
    <row r="39" spans="1:46" s="67" customFormat="1" x14ac:dyDescent="0.2">
      <c r="A39" s="62" t="s">
        <v>28</v>
      </c>
      <c r="B39" s="62">
        <v>11</v>
      </c>
      <c r="C39" s="63">
        <v>3.38</v>
      </c>
      <c r="D39" s="63">
        <v>3.29</v>
      </c>
      <c r="E39" s="62">
        <f t="shared" si="8"/>
        <v>-8.9999999999999858E-2</v>
      </c>
      <c r="F39" s="63" t="s">
        <v>12</v>
      </c>
      <c r="G39" s="63">
        <v>2.97</v>
      </c>
      <c r="H39" s="63">
        <v>3.16</v>
      </c>
      <c r="I39" s="62">
        <f t="shared" si="1"/>
        <v>0.18999999999999995</v>
      </c>
      <c r="J39" s="63" t="s">
        <v>11</v>
      </c>
      <c r="K39" s="63">
        <v>2.89</v>
      </c>
      <c r="L39" s="63">
        <v>2.96</v>
      </c>
      <c r="M39" s="62">
        <f t="shared" si="6"/>
        <v>6.999999999999984E-2</v>
      </c>
      <c r="N39" s="63" t="s">
        <v>11</v>
      </c>
      <c r="O39" s="65" t="s">
        <v>5</v>
      </c>
      <c r="P39" s="63">
        <v>2.75</v>
      </c>
      <c r="Q39" s="63">
        <v>2.95</v>
      </c>
      <c r="R39" s="62">
        <f t="shared" si="9"/>
        <v>0.20000000000000018</v>
      </c>
      <c r="S39" s="63" t="s">
        <v>11</v>
      </c>
      <c r="T39" s="63">
        <v>2.63</v>
      </c>
      <c r="U39" s="63">
        <v>2.9</v>
      </c>
      <c r="V39" s="62">
        <f t="shared" si="4"/>
        <v>0.27</v>
      </c>
      <c r="W39" s="63" t="s">
        <v>11</v>
      </c>
      <c r="X39" s="63">
        <v>2.67</v>
      </c>
      <c r="Y39" s="63">
        <v>2.7</v>
      </c>
      <c r="Z39" s="62">
        <f t="shared" si="7"/>
        <v>3.0000000000000249E-2</v>
      </c>
      <c r="AA39" s="63" t="s">
        <v>11</v>
      </c>
      <c r="AB39" s="65" t="s">
        <v>5</v>
      </c>
      <c r="AC39" s="63" t="s">
        <v>18</v>
      </c>
      <c r="AD39" s="62" t="s">
        <v>20</v>
      </c>
      <c r="AE39" s="63" t="s">
        <v>19</v>
      </c>
      <c r="AF39" s="62" t="s">
        <v>20</v>
      </c>
      <c r="AG39" s="66" t="s">
        <v>18</v>
      </c>
      <c r="AH39" s="62" t="s">
        <v>21</v>
      </c>
      <c r="AI39" s="63" t="s">
        <v>18</v>
      </c>
      <c r="AJ39" s="62" t="s">
        <v>20</v>
      </c>
      <c r="AK39" s="65" t="s">
        <v>5</v>
      </c>
      <c r="AL39" s="63" t="s">
        <v>19</v>
      </c>
      <c r="AM39" s="62" t="s">
        <v>20</v>
      </c>
      <c r="AN39" s="63" t="s">
        <v>18</v>
      </c>
      <c r="AO39" s="62" t="s">
        <v>20</v>
      </c>
      <c r="AP39" s="66" t="s">
        <v>18</v>
      </c>
      <c r="AQ39" s="62" t="s">
        <v>21</v>
      </c>
      <c r="AR39" s="66" t="s">
        <v>18</v>
      </c>
      <c r="AS39" s="62" t="s">
        <v>21</v>
      </c>
      <c r="AT39" s="65" t="s">
        <v>6</v>
      </c>
    </row>
    <row r="40" spans="1:46" x14ac:dyDescent="0.2">
      <c r="A40" s="4" t="s">
        <v>28</v>
      </c>
      <c r="B40" s="4">
        <v>12</v>
      </c>
      <c r="C40" s="10">
        <v>3.32</v>
      </c>
      <c r="D40" s="10">
        <v>3.16</v>
      </c>
      <c r="E40" s="4">
        <f t="shared" si="8"/>
        <v>-0.1599999999999997</v>
      </c>
      <c r="F40" s="10" t="s">
        <v>12</v>
      </c>
      <c r="G40" s="10">
        <v>2.85</v>
      </c>
      <c r="H40" s="10">
        <v>2.81</v>
      </c>
      <c r="I40" s="4">
        <f t="shared" si="1"/>
        <v>-4.0000000000000036E-2</v>
      </c>
      <c r="J40" s="10" t="s">
        <v>12</v>
      </c>
      <c r="K40" s="10">
        <v>3.22</v>
      </c>
      <c r="L40" s="10">
        <v>2.31</v>
      </c>
      <c r="M40" s="4">
        <f t="shared" si="6"/>
        <v>-0.91000000000000014</v>
      </c>
      <c r="N40" s="10" t="s">
        <v>12</v>
      </c>
      <c r="O40" s="25" t="s">
        <v>6</v>
      </c>
      <c r="P40" s="10">
        <v>3.2</v>
      </c>
      <c r="Q40" s="10">
        <v>3.26</v>
      </c>
      <c r="R40" s="4">
        <f t="shared" si="9"/>
        <v>5.9999999999999609E-2</v>
      </c>
      <c r="S40" s="10" t="s">
        <v>11</v>
      </c>
      <c r="T40" s="10">
        <v>2.77</v>
      </c>
      <c r="U40" s="10">
        <v>2.46</v>
      </c>
      <c r="V40" s="4">
        <f t="shared" si="4"/>
        <v>-0.31000000000000005</v>
      </c>
      <c r="W40" s="10" t="s">
        <v>12</v>
      </c>
      <c r="X40" s="10">
        <v>2.96</v>
      </c>
      <c r="Y40" s="10">
        <v>2.34</v>
      </c>
      <c r="Z40" s="4">
        <f t="shared" si="7"/>
        <v>-0.62000000000000011</v>
      </c>
      <c r="AA40" s="10" t="s">
        <v>12</v>
      </c>
      <c r="AB40" s="25" t="s">
        <v>6</v>
      </c>
      <c r="AC40" s="10" t="s">
        <v>18</v>
      </c>
      <c r="AD40" s="18" t="s">
        <v>20</v>
      </c>
      <c r="AE40" s="10" t="s">
        <v>18</v>
      </c>
      <c r="AF40" s="18" t="s">
        <v>20</v>
      </c>
      <c r="AG40" s="40" t="s">
        <v>19</v>
      </c>
      <c r="AH40" s="18" t="s">
        <v>21</v>
      </c>
      <c r="AI40" s="40" t="s">
        <v>19</v>
      </c>
      <c r="AJ40" s="18" t="s">
        <v>21</v>
      </c>
      <c r="AK40" s="25" t="s">
        <v>5</v>
      </c>
      <c r="AL40" s="40" t="s">
        <v>18</v>
      </c>
      <c r="AM40" s="4" t="s">
        <v>21</v>
      </c>
      <c r="AN40" s="40" t="s">
        <v>18</v>
      </c>
      <c r="AO40" s="4" t="s">
        <v>21</v>
      </c>
      <c r="AP40" s="40" t="s">
        <v>18</v>
      </c>
      <c r="AQ40" s="4" t="s">
        <v>21</v>
      </c>
      <c r="AR40" s="40" t="s">
        <v>19</v>
      </c>
      <c r="AS40" s="4" t="s">
        <v>21</v>
      </c>
      <c r="AT40" s="25" t="s">
        <v>15</v>
      </c>
    </row>
    <row r="41" spans="1:46" x14ac:dyDescent="0.2">
      <c r="A41" s="23" t="s">
        <v>28</v>
      </c>
      <c r="B41" s="4">
        <v>14</v>
      </c>
      <c r="C41" s="10">
        <v>3.31</v>
      </c>
      <c r="D41" s="10">
        <v>3.37</v>
      </c>
      <c r="E41" s="4">
        <f t="shared" si="8"/>
        <v>6.0000000000000053E-2</v>
      </c>
      <c r="F41" s="10" t="s">
        <v>11</v>
      </c>
      <c r="G41" s="10">
        <v>3.01</v>
      </c>
      <c r="H41" s="10">
        <v>3.1</v>
      </c>
      <c r="I41" s="4">
        <f t="shared" si="1"/>
        <v>9.0000000000000302E-2</v>
      </c>
      <c r="J41" s="10" t="s">
        <v>11</v>
      </c>
      <c r="K41" s="10">
        <v>2.95</v>
      </c>
      <c r="L41" s="10">
        <v>2.91</v>
      </c>
      <c r="M41" s="4">
        <f t="shared" si="6"/>
        <v>-4.0000000000000036E-2</v>
      </c>
      <c r="N41" s="10" t="s">
        <v>12</v>
      </c>
      <c r="O41" s="25" t="s">
        <v>5</v>
      </c>
      <c r="P41" s="10">
        <v>3.2</v>
      </c>
      <c r="Q41" s="10">
        <v>3</v>
      </c>
      <c r="R41" s="4">
        <f t="shared" si="9"/>
        <v>-0.20000000000000018</v>
      </c>
      <c r="S41" s="10" t="s">
        <v>12</v>
      </c>
      <c r="T41" s="10">
        <v>2.56</v>
      </c>
      <c r="U41" s="10">
        <v>2.9</v>
      </c>
      <c r="V41" s="4">
        <f t="shared" si="4"/>
        <v>0.33999999999999986</v>
      </c>
      <c r="W41" s="10" t="s">
        <v>11</v>
      </c>
      <c r="X41" s="10">
        <v>3</v>
      </c>
      <c r="Y41" s="10">
        <v>2.77</v>
      </c>
      <c r="Z41" s="4">
        <f t="shared" si="7"/>
        <v>-0.22999999999999998</v>
      </c>
      <c r="AA41" s="10" t="s">
        <v>12</v>
      </c>
      <c r="AB41" s="25" t="s">
        <v>5</v>
      </c>
      <c r="AC41" s="10" t="s">
        <v>18</v>
      </c>
      <c r="AD41" s="18" t="s">
        <v>20</v>
      </c>
      <c r="AE41" s="10" t="s">
        <v>19</v>
      </c>
      <c r="AF41" s="18" t="s">
        <v>20</v>
      </c>
      <c r="AG41" s="40" t="s">
        <v>18</v>
      </c>
      <c r="AH41" s="18" t="s">
        <v>21</v>
      </c>
      <c r="AI41" s="10" t="s">
        <v>19</v>
      </c>
      <c r="AJ41" s="18" t="s">
        <v>20</v>
      </c>
      <c r="AK41" s="25" t="s">
        <v>5</v>
      </c>
      <c r="AL41" s="10" t="s">
        <v>18</v>
      </c>
      <c r="AM41" s="4" t="s">
        <v>20</v>
      </c>
      <c r="AN41" s="40" t="s">
        <v>18</v>
      </c>
      <c r="AO41" s="4" t="s">
        <v>21</v>
      </c>
      <c r="AP41" s="40" t="s">
        <v>18</v>
      </c>
      <c r="AQ41" s="4" t="s">
        <v>21</v>
      </c>
      <c r="AR41" s="10" t="s">
        <v>19</v>
      </c>
      <c r="AS41" s="4" t="s">
        <v>20</v>
      </c>
      <c r="AT41" s="25" t="s">
        <v>5</v>
      </c>
    </row>
    <row r="42" spans="1:46" s="67" customFormat="1" x14ac:dyDescent="0.2">
      <c r="A42" s="62" t="s">
        <v>28</v>
      </c>
      <c r="B42" s="62">
        <v>15</v>
      </c>
      <c r="C42" s="63">
        <v>2.96</v>
      </c>
      <c r="D42" s="63">
        <v>2.88</v>
      </c>
      <c r="E42" s="62">
        <f t="shared" si="8"/>
        <v>-8.0000000000000071E-2</v>
      </c>
      <c r="F42" s="63" t="s">
        <v>12</v>
      </c>
      <c r="G42" s="63">
        <v>3.03</v>
      </c>
      <c r="H42" s="63">
        <v>2.48</v>
      </c>
      <c r="I42" s="62">
        <f t="shared" si="1"/>
        <v>-0.54999999999999982</v>
      </c>
      <c r="J42" s="63" t="s">
        <v>12</v>
      </c>
      <c r="K42" s="63">
        <v>2.96</v>
      </c>
      <c r="L42" s="63">
        <v>3.01</v>
      </c>
      <c r="M42" s="62">
        <f t="shared" si="6"/>
        <v>4.9999999999999822E-2</v>
      </c>
      <c r="N42" s="63" t="s">
        <v>11</v>
      </c>
      <c r="O42" s="65" t="s">
        <v>5</v>
      </c>
      <c r="P42" s="63">
        <v>2.85</v>
      </c>
      <c r="Q42" s="63">
        <v>2.65</v>
      </c>
      <c r="R42" s="62">
        <f t="shared" si="9"/>
        <v>-0.20000000000000018</v>
      </c>
      <c r="S42" s="63" t="s">
        <v>12</v>
      </c>
      <c r="T42" s="63">
        <v>3.02</v>
      </c>
      <c r="U42" s="63">
        <v>2.62</v>
      </c>
      <c r="V42" s="62">
        <f t="shared" si="4"/>
        <v>-0.39999999999999991</v>
      </c>
      <c r="W42" s="63" t="s">
        <v>12</v>
      </c>
      <c r="X42" s="63">
        <v>2.68</v>
      </c>
      <c r="Y42" s="63">
        <v>2.67</v>
      </c>
      <c r="Z42" s="62">
        <f t="shared" si="7"/>
        <v>-1.0000000000000231E-2</v>
      </c>
      <c r="AA42" s="63" t="s">
        <v>12</v>
      </c>
      <c r="AB42" s="65" t="s">
        <v>5</v>
      </c>
      <c r="AC42" s="63" t="s">
        <v>18</v>
      </c>
      <c r="AD42" s="62" t="s">
        <v>20</v>
      </c>
      <c r="AE42" s="63" t="s">
        <v>19</v>
      </c>
      <c r="AF42" s="62" t="s">
        <v>20</v>
      </c>
      <c r="AG42" s="63" t="s">
        <v>19</v>
      </c>
      <c r="AH42" s="62" t="s">
        <v>20</v>
      </c>
      <c r="AI42" s="66" t="s">
        <v>18</v>
      </c>
      <c r="AJ42" s="62" t="s">
        <v>21</v>
      </c>
      <c r="AK42" s="65" t="s">
        <v>6</v>
      </c>
      <c r="AL42" s="66" t="s">
        <v>18</v>
      </c>
      <c r="AM42" s="62" t="s">
        <v>21</v>
      </c>
      <c r="AN42" s="66" t="s">
        <v>18</v>
      </c>
      <c r="AO42" s="62" t="s">
        <v>21</v>
      </c>
      <c r="AP42" s="63" t="s">
        <v>18</v>
      </c>
      <c r="AQ42" s="62" t="s">
        <v>20</v>
      </c>
      <c r="AR42" s="66" t="s">
        <v>18</v>
      </c>
      <c r="AS42" s="62" t="s">
        <v>21</v>
      </c>
      <c r="AT42" s="65" t="s">
        <v>15</v>
      </c>
    </row>
    <row r="43" spans="1:46" x14ac:dyDescent="0.2">
      <c r="A43" s="4" t="s">
        <v>28</v>
      </c>
      <c r="B43" s="4">
        <v>16</v>
      </c>
      <c r="C43" s="10">
        <v>3.42</v>
      </c>
      <c r="D43" s="10">
        <v>3.18</v>
      </c>
      <c r="E43" s="4">
        <f t="shared" si="8"/>
        <v>-0.23999999999999977</v>
      </c>
      <c r="F43" s="10" t="s">
        <v>12</v>
      </c>
      <c r="G43" s="10">
        <v>3.07</v>
      </c>
      <c r="H43" s="10">
        <v>3.13</v>
      </c>
      <c r="I43" s="4">
        <f t="shared" si="1"/>
        <v>6.0000000000000053E-2</v>
      </c>
      <c r="J43" s="10" t="s">
        <v>11</v>
      </c>
      <c r="K43" s="10">
        <v>3.34</v>
      </c>
      <c r="L43" s="10">
        <v>3.02</v>
      </c>
      <c r="M43" s="4">
        <f t="shared" si="6"/>
        <v>-0.31999999999999984</v>
      </c>
      <c r="N43" s="10" t="s">
        <v>12</v>
      </c>
      <c r="O43" s="25" t="s">
        <v>6</v>
      </c>
      <c r="P43" s="10">
        <v>3.62</v>
      </c>
      <c r="Q43" s="10">
        <v>3.33</v>
      </c>
      <c r="R43" s="4">
        <f t="shared" si="9"/>
        <v>-0.29000000000000004</v>
      </c>
      <c r="S43" s="10" t="s">
        <v>12</v>
      </c>
      <c r="T43" s="10">
        <v>3.07</v>
      </c>
      <c r="U43" s="10">
        <v>2.8</v>
      </c>
      <c r="V43" s="4">
        <f t="shared" si="4"/>
        <v>-0.27</v>
      </c>
      <c r="W43" s="23" t="s">
        <v>12</v>
      </c>
      <c r="X43" s="10">
        <v>3.04</v>
      </c>
      <c r="Y43" s="10">
        <v>2.67</v>
      </c>
      <c r="Z43" s="4">
        <f t="shared" si="7"/>
        <v>-0.37000000000000011</v>
      </c>
      <c r="AA43" s="10" t="s">
        <v>12</v>
      </c>
      <c r="AB43" s="25" t="s">
        <v>6</v>
      </c>
      <c r="AC43" s="10" t="s">
        <v>19</v>
      </c>
      <c r="AD43" s="18" t="s">
        <v>20</v>
      </c>
      <c r="AE43" s="10" t="s">
        <v>19</v>
      </c>
      <c r="AF43" s="18" t="s">
        <v>20</v>
      </c>
      <c r="AG43" s="10" t="s">
        <v>18</v>
      </c>
      <c r="AH43" s="18" t="s">
        <v>20</v>
      </c>
      <c r="AI43" s="40" t="s">
        <v>19</v>
      </c>
      <c r="AJ43" s="18" t="s">
        <v>21</v>
      </c>
      <c r="AK43" s="25" t="s">
        <v>6</v>
      </c>
      <c r="AL43" s="40" t="s">
        <v>19</v>
      </c>
      <c r="AM43" s="4" t="s">
        <v>21</v>
      </c>
      <c r="AN43" s="10" t="s">
        <v>19</v>
      </c>
      <c r="AO43" s="4" t="s">
        <v>20</v>
      </c>
      <c r="AP43" s="10" t="s">
        <v>18</v>
      </c>
      <c r="AQ43" s="4" t="s">
        <v>20</v>
      </c>
      <c r="AR43" s="10" t="s">
        <v>18</v>
      </c>
      <c r="AS43" s="4" t="s">
        <v>20</v>
      </c>
      <c r="AT43" s="25" t="s">
        <v>15</v>
      </c>
    </row>
    <row r="44" spans="1:46" s="39" customFormat="1" x14ac:dyDescent="0.2">
      <c r="A44" s="37" t="s">
        <v>28</v>
      </c>
      <c r="B44" s="37">
        <v>17</v>
      </c>
      <c r="C44" s="38">
        <v>3.28</v>
      </c>
      <c r="D44" s="38">
        <v>2.95</v>
      </c>
      <c r="E44" s="37">
        <f t="shared" si="8"/>
        <v>-0.32999999999999963</v>
      </c>
      <c r="F44" s="38" t="s">
        <v>12</v>
      </c>
      <c r="G44" s="38">
        <v>3.26</v>
      </c>
      <c r="H44" s="38">
        <v>3.07</v>
      </c>
      <c r="I44" s="37">
        <f t="shared" si="1"/>
        <v>-0.18999999999999995</v>
      </c>
      <c r="J44" s="38" t="s">
        <v>12</v>
      </c>
      <c r="K44" s="38">
        <v>3.07</v>
      </c>
      <c r="L44" s="38">
        <v>3.28</v>
      </c>
      <c r="M44" s="37">
        <f t="shared" si="6"/>
        <v>0.20999999999999996</v>
      </c>
      <c r="N44" s="38" t="s">
        <v>11</v>
      </c>
      <c r="O44" s="29" t="s">
        <v>26</v>
      </c>
      <c r="P44" s="38">
        <v>3.22</v>
      </c>
      <c r="Q44" s="38">
        <v>2.91</v>
      </c>
      <c r="R44" s="37">
        <f t="shared" si="9"/>
        <v>-0.31000000000000005</v>
      </c>
      <c r="S44" s="38" t="s">
        <v>12</v>
      </c>
      <c r="T44" s="38">
        <v>3.22</v>
      </c>
      <c r="U44" s="38">
        <v>2.91</v>
      </c>
      <c r="V44" s="37">
        <f t="shared" si="4"/>
        <v>-0.31000000000000005</v>
      </c>
      <c r="W44" s="38" t="s">
        <v>12</v>
      </c>
      <c r="X44" s="38">
        <v>2.73</v>
      </c>
      <c r="Y44" s="38">
        <v>2.97</v>
      </c>
      <c r="Z44" s="37">
        <f t="shared" si="7"/>
        <v>0.24000000000000021</v>
      </c>
      <c r="AA44" s="38" t="s">
        <v>11</v>
      </c>
      <c r="AB44" s="29" t="s">
        <v>30</v>
      </c>
      <c r="AC44" s="38" t="s">
        <v>18</v>
      </c>
      <c r="AD44" s="37" t="s">
        <v>20</v>
      </c>
      <c r="AE44" s="38" t="s">
        <v>19</v>
      </c>
      <c r="AF44" s="37" t="s">
        <v>20</v>
      </c>
      <c r="AG44" s="44" t="s">
        <v>18</v>
      </c>
      <c r="AH44" s="37" t="s">
        <v>21</v>
      </c>
      <c r="AI44" s="38" t="s">
        <v>19</v>
      </c>
      <c r="AJ44" s="37" t="s">
        <v>20</v>
      </c>
      <c r="AK44" s="29" t="s">
        <v>5</v>
      </c>
      <c r="AL44" s="44" t="s">
        <v>18</v>
      </c>
      <c r="AM44" s="37" t="s">
        <v>21</v>
      </c>
      <c r="AN44" s="38" t="s">
        <v>18</v>
      </c>
      <c r="AO44" s="37" t="s">
        <v>20</v>
      </c>
      <c r="AP44" s="44" t="s">
        <v>19</v>
      </c>
      <c r="AQ44" s="37" t="s">
        <v>21</v>
      </c>
      <c r="AR44" s="44" t="s">
        <v>18</v>
      </c>
      <c r="AS44" s="37" t="s">
        <v>21</v>
      </c>
      <c r="AT44" s="29" t="s">
        <v>6</v>
      </c>
    </row>
    <row r="45" spans="1:46" x14ac:dyDescent="0.2">
      <c r="A45" s="4" t="s">
        <v>31</v>
      </c>
      <c r="B45" s="4">
        <v>1</v>
      </c>
      <c r="C45" s="10">
        <v>3.4</v>
      </c>
      <c r="D45" s="10">
        <v>2.78</v>
      </c>
      <c r="E45" s="4">
        <f t="shared" si="8"/>
        <v>-0.62000000000000011</v>
      </c>
      <c r="F45" s="10" t="s">
        <v>12</v>
      </c>
      <c r="G45" s="10">
        <v>3.01</v>
      </c>
      <c r="H45" s="10">
        <v>2.9</v>
      </c>
      <c r="I45" s="4">
        <f t="shared" si="1"/>
        <v>-0.10999999999999988</v>
      </c>
      <c r="J45" s="10" t="s">
        <v>12</v>
      </c>
      <c r="K45" s="10">
        <v>2.73</v>
      </c>
      <c r="L45" s="10">
        <v>2.86</v>
      </c>
      <c r="M45" s="4">
        <f t="shared" si="6"/>
        <v>0.12999999999999989</v>
      </c>
      <c r="N45" s="10" t="s">
        <v>11</v>
      </c>
      <c r="O45" s="25" t="s">
        <v>26</v>
      </c>
      <c r="P45" s="10">
        <v>2.9</v>
      </c>
      <c r="Q45" s="10">
        <v>2.99</v>
      </c>
      <c r="R45" s="4">
        <f t="shared" si="9"/>
        <v>9.0000000000000302E-2</v>
      </c>
      <c r="S45" s="10" t="s">
        <v>11</v>
      </c>
      <c r="T45" s="10">
        <v>2.5299999999999998</v>
      </c>
      <c r="U45" s="10">
        <v>2.96</v>
      </c>
      <c r="V45" s="4">
        <f t="shared" si="4"/>
        <v>0.43000000000000016</v>
      </c>
      <c r="W45" s="10" t="s">
        <v>11</v>
      </c>
      <c r="X45" s="10">
        <v>2.56</v>
      </c>
      <c r="Y45" s="10">
        <v>2.98</v>
      </c>
      <c r="Z45" s="4">
        <f t="shared" si="7"/>
        <v>0.41999999999999993</v>
      </c>
      <c r="AA45" s="10" t="s">
        <v>11</v>
      </c>
      <c r="AB45" s="25" t="s">
        <v>5</v>
      </c>
      <c r="AC45" s="10" t="s">
        <v>18</v>
      </c>
      <c r="AD45" s="18" t="s">
        <v>20</v>
      </c>
      <c r="AE45" s="10" t="s">
        <v>19</v>
      </c>
      <c r="AF45" s="18" t="s">
        <v>20</v>
      </c>
      <c r="AG45" s="40" t="s">
        <v>19</v>
      </c>
      <c r="AH45" s="18" t="s">
        <v>21</v>
      </c>
      <c r="AI45" s="10" t="s">
        <v>18</v>
      </c>
      <c r="AJ45" s="18" t="s">
        <v>20</v>
      </c>
      <c r="AK45" s="25" t="s">
        <v>5</v>
      </c>
      <c r="AL45" s="10" t="s">
        <v>19</v>
      </c>
      <c r="AM45" s="4" t="s">
        <v>20</v>
      </c>
      <c r="AN45" s="40" t="s">
        <v>19</v>
      </c>
      <c r="AO45" s="4" t="s">
        <v>21</v>
      </c>
      <c r="AP45" s="10" t="s">
        <v>18</v>
      </c>
      <c r="AQ45" s="4" t="s">
        <v>20</v>
      </c>
      <c r="AR45" s="40" t="s">
        <v>18</v>
      </c>
      <c r="AS45" s="4" t="s">
        <v>21</v>
      </c>
      <c r="AT45" s="25" t="s">
        <v>6</v>
      </c>
    </row>
    <row r="46" spans="1:46" x14ac:dyDescent="0.2">
      <c r="A46" s="22" t="s">
        <v>31</v>
      </c>
      <c r="B46" s="22">
        <v>2</v>
      </c>
      <c r="C46" s="32">
        <v>3.13</v>
      </c>
      <c r="D46" s="32">
        <v>3.1</v>
      </c>
      <c r="E46" s="34">
        <f t="shared" si="8"/>
        <v>-2.9999999999999805E-2</v>
      </c>
      <c r="F46" s="32" t="s">
        <v>12</v>
      </c>
      <c r="G46" s="32">
        <v>2.8</v>
      </c>
      <c r="H46" s="32">
        <v>2.96</v>
      </c>
      <c r="I46" s="34">
        <f t="shared" si="1"/>
        <v>0.16000000000000014</v>
      </c>
      <c r="J46" s="32" t="s">
        <v>11</v>
      </c>
      <c r="K46" s="32">
        <v>2.92</v>
      </c>
      <c r="L46" s="32">
        <v>3.07</v>
      </c>
      <c r="M46" s="34">
        <f t="shared" si="6"/>
        <v>0.14999999999999991</v>
      </c>
      <c r="N46" s="32" t="s">
        <v>11</v>
      </c>
      <c r="O46" s="25" t="s">
        <v>5</v>
      </c>
      <c r="P46" s="32">
        <v>3.11</v>
      </c>
      <c r="Q46" s="32">
        <v>3.16</v>
      </c>
      <c r="R46" s="34">
        <f t="shared" si="9"/>
        <v>5.0000000000000266E-2</v>
      </c>
      <c r="S46" s="32" t="s">
        <v>11</v>
      </c>
      <c r="T46" s="32">
        <v>2.5</v>
      </c>
      <c r="U46" s="32">
        <v>3.22</v>
      </c>
      <c r="V46" s="34">
        <f t="shared" si="4"/>
        <v>0.7200000000000002</v>
      </c>
      <c r="W46" s="32" t="s">
        <v>11</v>
      </c>
      <c r="X46" s="32">
        <v>2.81</v>
      </c>
      <c r="Y46" s="32">
        <v>3.06</v>
      </c>
      <c r="Z46" s="34">
        <f t="shared" si="7"/>
        <v>0.25</v>
      </c>
      <c r="AA46" s="32" t="s">
        <v>11</v>
      </c>
      <c r="AB46" s="25" t="s">
        <v>5</v>
      </c>
      <c r="AC46" s="32" t="s">
        <v>18</v>
      </c>
      <c r="AD46" s="34" t="s">
        <v>20</v>
      </c>
      <c r="AE46" s="32" t="s">
        <v>18</v>
      </c>
      <c r="AF46" s="34" t="s">
        <v>20</v>
      </c>
      <c r="AG46" s="32" t="s">
        <v>19</v>
      </c>
      <c r="AH46" s="34" t="s">
        <v>20</v>
      </c>
      <c r="AI46" s="45" t="s">
        <v>18</v>
      </c>
      <c r="AJ46" s="34" t="s">
        <v>21</v>
      </c>
      <c r="AK46" s="25" t="s">
        <v>6</v>
      </c>
      <c r="AL46" s="45" t="s">
        <v>18</v>
      </c>
      <c r="AM46" s="34" t="s">
        <v>21</v>
      </c>
      <c r="AN46" s="32" t="s">
        <v>18</v>
      </c>
      <c r="AO46" s="34" t="s">
        <v>20</v>
      </c>
      <c r="AP46" s="45" t="s">
        <v>18</v>
      </c>
      <c r="AQ46" s="34" t="s">
        <v>21</v>
      </c>
      <c r="AR46" s="45" t="s">
        <v>18</v>
      </c>
      <c r="AS46" s="34" t="s">
        <v>21</v>
      </c>
      <c r="AT46" s="25" t="s">
        <v>15</v>
      </c>
    </row>
    <row r="47" spans="1:46" x14ac:dyDescent="0.2">
      <c r="A47" s="22" t="s">
        <v>31</v>
      </c>
      <c r="B47" s="22">
        <v>3</v>
      </c>
      <c r="C47" s="32">
        <v>3.34</v>
      </c>
      <c r="D47" s="32">
        <v>3.6</v>
      </c>
      <c r="E47" s="34">
        <f t="shared" si="8"/>
        <v>0.26000000000000023</v>
      </c>
      <c r="F47" s="32" t="s">
        <v>11</v>
      </c>
      <c r="G47" s="32">
        <v>3.64</v>
      </c>
      <c r="H47" s="32">
        <v>3.82</v>
      </c>
      <c r="I47" s="34">
        <f t="shared" si="1"/>
        <v>0.17999999999999972</v>
      </c>
      <c r="J47" s="32" t="s">
        <v>11</v>
      </c>
      <c r="K47" s="32">
        <v>3.75</v>
      </c>
      <c r="L47" s="32">
        <v>3.47</v>
      </c>
      <c r="M47" s="34">
        <f t="shared" si="6"/>
        <v>-0.2799999999999998</v>
      </c>
      <c r="N47" s="32" t="s">
        <v>12</v>
      </c>
      <c r="O47" s="25" t="s">
        <v>6</v>
      </c>
      <c r="P47" s="32">
        <v>3.38</v>
      </c>
      <c r="Q47" s="32">
        <v>3.48</v>
      </c>
      <c r="R47" s="34">
        <f t="shared" si="9"/>
        <v>0.10000000000000009</v>
      </c>
      <c r="S47" s="32" t="s">
        <v>11</v>
      </c>
      <c r="T47" s="32">
        <v>3.5</v>
      </c>
      <c r="U47" s="32">
        <v>3.46</v>
      </c>
      <c r="V47" s="34">
        <f t="shared" si="4"/>
        <v>-4.0000000000000036E-2</v>
      </c>
      <c r="W47" s="32" t="s">
        <v>12</v>
      </c>
      <c r="X47" s="32">
        <v>3.49</v>
      </c>
      <c r="Y47" s="32">
        <v>3.4</v>
      </c>
      <c r="Z47" s="34">
        <f t="shared" si="7"/>
        <v>-9.0000000000000302E-2</v>
      </c>
      <c r="AA47" s="32" t="s">
        <v>12</v>
      </c>
      <c r="AB47" s="25" t="s">
        <v>4</v>
      </c>
      <c r="AC47" s="32" t="s">
        <v>18</v>
      </c>
      <c r="AD47" s="34" t="s">
        <v>20</v>
      </c>
      <c r="AE47" s="45" t="s">
        <v>19</v>
      </c>
      <c r="AF47" s="34" t="s">
        <v>21</v>
      </c>
      <c r="AG47" s="32" t="s">
        <v>18</v>
      </c>
      <c r="AH47" s="34" t="s">
        <v>20</v>
      </c>
      <c r="AI47" s="32" t="s">
        <v>19</v>
      </c>
      <c r="AJ47" s="34" t="s">
        <v>20</v>
      </c>
      <c r="AK47" s="25" t="s">
        <v>4</v>
      </c>
      <c r="AL47" s="45" t="s">
        <v>19</v>
      </c>
      <c r="AM47" s="34" t="s">
        <v>21</v>
      </c>
      <c r="AN47" s="32" t="s">
        <v>19</v>
      </c>
      <c r="AO47" s="34" t="s">
        <v>20</v>
      </c>
      <c r="AP47" s="45" t="s">
        <v>18</v>
      </c>
      <c r="AQ47" s="34" t="s">
        <v>21</v>
      </c>
      <c r="AR47" s="45" t="s">
        <v>18</v>
      </c>
      <c r="AS47" s="34" t="s">
        <v>21</v>
      </c>
      <c r="AT47" s="25" t="s">
        <v>15</v>
      </c>
    </row>
    <row r="48" spans="1:46" x14ac:dyDescent="0.2">
      <c r="A48" s="22" t="s">
        <v>31</v>
      </c>
      <c r="B48" s="22">
        <v>4</v>
      </c>
      <c r="C48" s="32">
        <v>2.94</v>
      </c>
      <c r="D48" s="32">
        <v>3.17</v>
      </c>
      <c r="E48" s="34">
        <f t="shared" si="8"/>
        <v>0.22999999999999998</v>
      </c>
      <c r="F48" s="32" t="s">
        <v>11</v>
      </c>
      <c r="G48" s="32">
        <v>2.9</v>
      </c>
      <c r="H48" s="32">
        <v>2.91</v>
      </c>
      <c r="I48" s="34">
        <f t="shared" si="1"/>
        <v>1.0000000000000231E-2</v>
      </c>
      <c r="J48" s="32" t="s">
        <v>11</v>
      </c>
      <c r="K48" s="32">
        <v>2.56</v>
      </c>
      <c r="L48" s="32">
        <v>2.82</v>
      </c>
      <c r="M48" s="34">
        <f t="shared" si="6"/>
        <v>0.25999999999999979</v>
      </c>
      <c r="N48" s="32" t="s">
        <v>11</v>
      </c>
      <c r="O48" s="25" t="s">
        <v>6</v>
      </c>
      <c r="P48" s="32">
        <v>2.69</v>
      </c>
      <c r="Q48" s="32">
        <v>2.74</v>
      </c>
      <c r="R48" s="34">
        <f t="shared" si="9"/>
        <v>5.0000000000000266E-2</v>
      </c>
      <c r="S48" s="32" t="s">
        <v>11</v>
      </c>
      <c r="T48" s="32">
        <v>2.79</v>
      </c>
      <c r="U48" s="32">
        <v>2.58</v>
      </c>
      <c r="V48" s="34">
        <f t="shared" si="4"/>
        <v>-0.20999999999999996</v>
      </c>
      <c r="W48" s="32" t="s">
        <v>12</v>
      </c>
      <c r="X48" s="32">
        <v>2.67</v>
      </c>
      <c r="Y48" s="32">
        <v>2.2400000000000002</v>
      </c>
      <c r="Z48" s="34">
        <f t="shared" si="7"/>
        <v>-0.42999999999999972</v>
      </c>
      <c r="AA48" s="32" t="s">
        <v>12</v>
      </c>
      <c r="AB48" s="25" t="s">
        <v>6</v>
      </c>
      <c r="AC48" s="32" t="s">
        <v>18</v>
      </c>
      <c r="AD48" s="34" t="s">
        <v>20</v>
      </c>
      <c r="AE48" s="32" t="s">
        <v>19</v>
      </c>
      <c r="AF48" s="34" t="s">
        <v>20</v>
      </c>
      <c r="AG48" s="45" t="s">
        <v>18</v>
      </c>
      <c r="AH48" s="34" t="s">
        <v>21</v>
      </c>
      <c r="AI48" s="32" t="s">
        <v>19</v>
      </c>
      <c r="AJ48" s="34" t="s">
        <v>20</v>
      </c>
      <c r="AK48" s="25" t="s">
        <v>5</v>
      </c>
      <c r="AL48" s="32" t="s">
        <v>18</v>
      </c>
      <c r="AM48" s="34" t="s">
        <v>20</v>
      </c>
      <c r="AN48" s="32" t="s">
        <v>19</v>
      </c>
      <c r="AO48" s="34" t="s">
        <v>20</v>
      </c>
      <c r="AP48" s="45" t="s">
        <v>19</v>
      </c>
      <c r="AQ48" s="34" t="s">
        <v>21</v>
      </c>
      <c r="AR48" s="45" t="s">
        <v>19</v>
      </c>
      <c r="AS48" s="34" t="s">
        <v>21</v>
      </c>
      <c r="AT48" s="25" t="s">
        <v>6</v>
      </c>
    </row>
    <row r="49" spans="1:46" x14ac:dyDescent="0.2">
      <c r="A49" s="22" t="s">
        <v>31</v>
      </c>
      <c r="B49" s="22">
        <v>5</v>
      </c>
      <c r="C49" s="32">
        <v>3.81</v>
      </c>
      <c r="D49" s="32">
        <v>3.25</v>
      </c>
      <c r="E49" s="34">
        <f t="shared" si="8"/>
        <v>-0.56000000000000005</v>
      </c>
      <c r="F49" s="32" t="s">
        <v>12</v>
      </c>
      <c r="G49" s="32">
        <v>3.79</v>
      </c>
      <c r="H49" s="32">
        <v>3.21</v>
      </c>
      <c r="I49" s="34">
        <f t="shared" si="1"/>
        <v>-0.58000000000000007</v>
      </c>
      <c r="J49" s="32" t="s">
        <v>12</v>
      </c>
      <c r="K49" s="32">
        <v>3.38</v>
      </c>
      <c r="L49" s="32">
        <v>3.32</v>
      </c>
      <c r="M49" s="34">
        <f t="shared" si="6"/>
        <v>-6.0000000000000053E-2</v>
      </c>
      <c r="N49" s="32" t="s">
        <v>12</v>
      </c>
      <c r="O49" s="25" t="s">
        <v>5</v>
      </c>
      <c r="P49" s="32">
        <v>4.18</v>
      </c>
      <c r="Q49" s="32">
        <v>3.42</v>
      </c>
      <c r="R49" s="34">
        <f t="shared" si="9"/>
        <v>-0.75999999999999979</v>
      </c>
      <c r="S49" s="32" t="s">
        <v>12</v>
      </c>
      <c r="T49" s="32">
        <v>3.65</v>
      </c>
      <c r="U49" s="32">
        <v>3.14</v>
      </c>
      <c r="V49" s="34">
        <f t="shared" si="4"/>
        <v>-0.50999999999999979</v>
      </c>
      <c r="W49" s="32" t="s">
        <v>12</v>
      </c>
      <c r="X49" s="32">
        <v>3.24</v>
      </c>
      <c r="Y49" s="32">
        <v>3.25</v>
      </c>
      <c r="Z49" s="34">
        <f t="shared" si="7"/>
        <v>9.9999999999997868E-3</v>
      </c>
      <c r="AA49" s="32" t="s">
        <v>11</v>
      </c>
      <c r="AB49" s="25" t="s">
        <v>4</v>
      </c>
      <c r="AC49" s="32" t="s">
        <v>19</v>
      </c>
      <c r="AD49" s="34" t="s">
        <v>20</v>
      </c>
      <c r="AE49" s="32" t="s">
        <v>18</v>
      </c>
      <c r="AF49" s="34" t="s">
        <v>20</v>
      </c>
      <c r="AG49" s="45" t="s">
        <v>19</v>
      </c>
      <c r="AH49" s="34" t="s">
        <v>21</v>
      </c>
      <c r="AI49" s="32" t="s">
        <v>18</v>
      </c>
      <c r="AJ49" s="34" t="s">
        <v>20</v>
      </c>
      <c r="AK49" s="25" t="s">
        <v>5</v>
      </c>
      <c r="AL49" s="32" t="s">
        <v>19</v>
      </c>
      <c r="AM49" s="34" t="s">
        <v>20</v>
      </c>
      <c r="AN49" s="45" t="s">
        <v>18</v>
      </c>
      <c r="AO49" s="34" t="s">
        <v>21</v>
      </c>
      <c r="AP49" s="45" t="s">
        <v>18</v>
      </c>
      <c r="AQ49" s="34" t="s">
        <v>21</v>
      </c>
      <c r="AR49" s="45" t="s">
        <v>18</v>
      </c>
      <c r="AS49" s="34" t="s">
        <v>21</v>
      </c>
      <c r="AT49" s="25" t="s">
        <v>5</v>
      </c>
    </row>
    <row r="50" spans="1:46" x14ac:dyDescent="0.2">
      <c r="A50" s="22" t="s">
        <v>31</v>
      </c>
      <c r="B50" s="22">
        <v>6</v>
      </c>
      <c r="C50" s="32">
        <v>3.49</v>
      </c>
      <c r="D50" s="32">
        <v>3.43</v>
      </c>
      <c r="E50" s="34">
        <f t="shared" si="8"/>
        <v>-6.0000000000000053E-2</v>
      </c>
      <c r="F50" s="32" t="s">
        <v>12</v>
      </c>
      <c r="G50" s="32">
        <v>3.45</v>
      </c>
      <c r="H50" s="32">
        <v>3.32</v>
      </c>
      <c r="I50" s="34">
        <f t="shared" si="1"/>
        <v>-0.13000000000000034</v>
      </c>
      <c r="J50" s="32" t="s">
        <v>12</v>
      </c>
      <c r="K50" s="32">
        <v>3.02</v>
      </c>
      <c r="L50" s="32">
        <v>3.26</v>
      </c>
      <c r="M50" s="34">
        <f t="shared" si="6"/>
        <v>0.23999999999999977</v>
      </c>
      <c r="N50" s="32" t="s">
        <v>11</v>
      </c>
      <c r="O50" s="25" t="s">
        <v>6</v>
      </c>
      <c r="P50" s="32">
        <v>3.25</v>
      </c>
      <c r="Q50" s="32">
        <v>3.44</v>
      </c>
      <c r="R50" s="34">
        <f t="shared" si="9"/>
        <v>0.18999999999999995</v>
      </c>
      <c r="S50" s="32" t="s">
        <v>11</v>
      </c>
      <c r="T50" s="32">
        <v>3.3</v>
      </c>
      <c r="U50" s="32">
        <v>3.36</v>
      </c>
      <c r="V50" s="34">
        <f t="shared" si="4"/>
        <v>6.0000000000000053E-2</v>
      </c>
      <c r="W50" s="32" t="s">
        <v>11</v>
      </c>
      <c r="X50" s="32">
        <v>3.11</v>
      </c>
      <c r="Y50" s="32">
        <v>3.27</v>
      </c>
      <c r="Z50" s="34">
        <f t="shared" si="7"/>
        <v>0.16000000000000014</v>
      </c>
      <c r="AA50" s="32" t="s">
        <v>11</v>
      </c>
      <c r="AB50" s="25" t="s">
        <v>4</v>
      </c>
      <c r="AC50" s="32" t="s">
        <v>19</v>
      </c>
      <c r="AD50" s="34" t="s">
        <v>20</v>
      </c>
      <c r="AE50" s="32" t="s">
        <v>19</v>
      </c>
      <c r="AF50" s="34" t="s">
        <v>20</v>
      </c>
      <c r="AG50" s="45" t="s">
        <v>18</v>
      </c>
      <c r="AH50" s="34" t="s">
        <v>21</v>
      </c>
      <c r="AI50" s="32" t="s">
        <v>18</v>
      </c>
      <c r="AJ50" s="34" t="s">
        <v>20</v>
      </c>
      <c r="AK50" s="25" t="s">
        <v>5</v>
      </c>
      <c r="AL50" s="45" t="s">
        <v>18</v>
      </c>
      <c r="AM50" s="34" t="s">
        <v>21</v>
      </c>
      <c r="AN50" s="32" t="s">
        <v>19</v>
      </c>
      <c r="AO50" s="34" t="s">
        <v>20</v>
      </c>
      <c r="AP50" s="45" t="s">
        <v>18</v>
      </c>
      <c r="AQ50" s="34" t="s">
        <v>21</v>
      </c>
      <c r="AR50" s="45" t="s">
        <v>18</v>
      </c>
      <c r="AS50" s="34" t="s">
        <v>21</v>
      </c>
      <c r="AT50" s="25" t="s">
        <v>6</v>
      </c>
    </row>
    <row r="51" spans="1:46" x14ac:dyDescent="0.2">
      <c r="A51" s="22" t="s">
        <v>31</v>
      </c>
      <c r="B51" s="22">
        <v>7</v>
      </c>
      <c r="C51" s="32">
        <v>3.2</v>
      </c>
      <c r="D51" s="32">
        <v>3.06</v>
      </c>
      <c r="E51" s="34">
        <f t="shared" si="8"/>
        <v>-0.14000000000000012</v>
      </c>
      <c r="F51" s="32" t="s">
        <v>12</v>
      </c>
      <c r="G51" s="32">
        <v>3.2</v>
      </c>
      <c r="H51" s="32">
        <v>2.67</v>
      </c>
      <c r="I51" s="34">
        <f t="shared" si="1"/>
        <v>-0.53000000000000025</v>
      </c>
      <c r="J51" s="32" t="s">
        <v>12</v>
      </c>
      <c r="K51" s="32">
        <v>3.09</v>
      </c>
      <c r="L51" s="32">
        <v>2.88</v>
      </c>
      <c r="M51" s="34">
        <f t="shared" si="6"/>
        <v>-0.20999999999999996</v>
      </c>
      <c r="N51" s="32" t="s">
        <v>12</v>
      </c>
      <c r="O51" s="25" t="s">
        <v>5</v>
      </c>
      <c r="P51" s="32">
        <v>3.25</v>
      </c>
      <c r="Q51" s="32">
        <v>2.86</v>
      </c>
      <c r="R51" s="34">
        <f t="shared" si="9"/>
        <v>-0.39000000000000012</v>
      </c>
      <c r="S51" s="32" t="s">
        <v>12</v>
      </c>
      <c r="T51" s="32">
        <v>3.13</v>
      </c>
      <c r="U51" s="32">
        <v>2.5299999999999998</v>
      </c>
      <c r="V51" s="34">
        <f t="shared" si="4"/>
        <v>-0.60000000000000009</v>
      </c>
      <c r="W51" s="32" t="s">
        <v>12</v>
      </c>
      <c r="X51" s="32">
        <v>2.77</v>
      </c>
      <c r="Y51" s="32">
        <v>2.61</v>
      </c>
      <c r="Z51" s="34">
        <f t="shared" si="7"/>
        <v>-0.16000000000000014</v>
      </c>
      <c r="AA51" s="32" t="s">
        <v>12</v>
      </c>
      <c r="AB51" s="25" t="s">
        <v>5</v>
      </c>
      <c r="AC51" s="32" t="s">
        <v>19</v>
      </c>
      <c r="AD51" s="34" t="s">
        <v>20</v>
      </c>
      <c r="AE51" s="32" t="s">
        <v>19</v>
      </c>
      <c r="AF51" s="34" t="s">
        <v>20</v>
      </c>
      <c r="AG51" s="32" t="s">
        <v>18</v>
      </c>
      <c r="AH51" s="34" t="s">
        <v>20</v>
      </c>
      <c r="AI51" s="45" t="s">
        <v>18</v>
      </c>
      <c r="AJ51" s="34" t="s">
        <v>21</v>
      </c>
      <c r="AK51" s="25" t="s">
        <v>6</v>
      </c>
      <c r="AL51" s="32" t="s">
        <v>19</v>
      </c>
      <c r="AM51" s="34" t="s">
        <v>20</v>
      </c>
      <c r="AN51" s="32" t="s">
        <v>18</v>
      </c>
      <c r="AO51" s="34" t="s">
        <v>20</v>
      </c>
      <c r="AP51" s="45" t="s">
        <v>18</v>
      </c>
      <c r="AQ51" s="34" t="s">
        <v>21</v>
      </c>
      <c r="AR51" s="45" t="s">
        <v>18</v>
      </c>
      <c r="AS51" s="34" t="s">
        <v>21</v>
      </c>
      <c r="AT51" s="25" t="s">
        <v>6</v>
      </c>
    </row>
    <row r="52" spans="1:46" x14ac:dyDescent="0.2">
      <c r="A52" s="22" t="s">
        <v>31</v>
      </c>
      <c r="B52" s="22">
        <v>8</v>
      </c>
      <c r="C52" s="32">
        <v>3.49</v>
      </c>
      <c r="D52" s="32">
        <v>3.52</v>
      </c>
      <c r="E52" s="34">
        <f t="shared" si="8"/>
        <v>2.9999999999999805E-2</v>
      </c>
      <c r="F52" s="32" t="s">
        <v>11</v>
      </c>
      <c r="G52" s="32">
        <v>3.29</v>
      </c>
      <c r="H52" s="32">
        <v>3.37</v>
      </c>
      <c r="I52" s="34">
        <f t="shared" si="1"/>
        <v>8.0000000000000071E-2</v>
      </c>
      <c r="J52" s="32" t="s">
        <v>11</v>
      </c>
      <c r="K52" s="32">
        <v>3.51</v>
      </c>
      <c r="L52" s="32">
        <v>2.98</v>
      </c>
      <c r="M52" s="34">
        <f t="shared" si="6"/>
        <v>-0.5299999999999998</v>
      </c>
      <c r="N52" s="32" t="s">
        <v>12</v>
      </c>
      <c r="O52" s="25" t="s">
        <v>6</v>
      </c>
      <c r="P52" s="32">
        <v>3.5</v>
      </c>
      <c r="Q52" s="32">
        <v>3.27</v>
      </c>
      <c r="R52" s="34">
        <f t="shared" si="9"/>
        <v>-0.22999999999999998</v>
      </c>
      <c r="S52" s="32" t="s">
        <v>12</v>
      </c>
      <c r="T52" s="32">
        <v>3.33</v>
      </c>
      <c r="U52" s="32">
        <v>2.93</v>
      </c>
      <c r="V52" s="34">
        <f t="shared" si="4"/>
        <v>-0.39999999999999991</v>
      </c>
      <c r="W52" s="32" t="s">
        <v>12</v>
      </c>
      <c r="X52" s="32">
        <v>3.12</v>
      </c>
      <c r="Y52" s="32">
        <v>2.97</v>
      </c>
      <c r="Z52" s="34">
        <f t="shared" si="7"/>
        <v>-0.14999999999999991</v>
      </c>
      <c r="AA52" s="32" t="s">
        <v>12</v>
      </c>
      <c r="AB52" s="25" t="s">
        <v>5</v>
      </c>
      <c r="AC52" s="32" t="s">
        <v>18</v>
      </c>
      <c r="AD52" s="34" t="s">
        <v>20</v>
      </c>
      <c r="AE52" s="45" t="s">
        <v>19</v>
      </c>
      <c r="AF52" s="34" t="s">
        <v>21</v>
      </c>
      <c r="AG52" s="32" t="s">
        <v>18</v>
      </c>
      <c r="AH52" s="34" t="s">
        <v>20</v>
      </c>
      <c r="AI52" s="32" t="s">
        <v>19</v>
      </c>
      <c r="AJ52" s="34" t="s">
        <v>20</v>
      </c>
      <c r="AK52" s="25" t="s">
        <v>4</v>
      </c>
      <c r="AL52" s="45" t="s">
        <v>18</v>
      </c>
      <c r="AM52" s="34" t="s">
        <v>21</v>
      </c>
      <c r="AN52" s="45" t="s">
        <v>18</v>
      </c>
      <c r="AO52" s="34" t="s">
        <v>21</v>
      </c>
      <c r="AP52" s="32" t="s">
        <v>19</v>
      </c>
      <c r="AQ52" s="34" t="s">
        <v>20</v>
      </c>
      <c r="AR52" s="32" t="s">
        <v>19</v>
      </c>
      <c r="AS52" s="34" t="s">
        <v>20</v>
      </c>
      <c r="AT52" s="25" t="s">
        <v>4</v>
      </c>
    </row>
    <row r="53" spans="1:46" x14ac:dyDescent="0.2">
      <c r="A53" s="22" t="s">
        <v>31</v>
      </c>
      <c r="B53" s="22">
        <v>9</v>
      </c>
      <c r="C53" s="32">
        <v>2.96</v>
      </c>
      <c r="D53" s="32">
        <v>2.83</v>
      </c>
      <c r="E53" s="34">
        <f t="shared" si="8"/>
        <v>-0.12999999999999989</v>
      </c>
      <c r="F53" s="32" t="s">
        <v>12</v>
      </c>
      <c r="G53" s="32">
        <v>2.7</v>
      </c>
      <c r="H53" s="32">
        <v>2.68</v>
      </c>
      <c r="I53" s="34">
        <f t="shared" si="1"/>
        <v>-2.0000000000000018E-2</v>
      </c>
      <c r="J53" s="32" t="s">
        <v>12</v>
      </c>
      <c r="K53" s="32">
        <v>2.98</v>
      </c>
      <c r="L53" s="32">
        <v>2.76</v>
      </c>
      <c r="M53" s="34">
        <f t="shared" si="6"/>
        <v>-0.2200000000000002</v>
      </c>
      <c r="N53" s="32" t="s">
        <v>12</v>
      </c>
      <c r="O53" s="25" t="s">
        <v>6</v>
      </c>
      <c r="P53" s="32">
        <v>2.68</v>
      </c>
      <c r="Q53" s="32">
        <v>2.79</v>
      </c>
      <c r="R53" s="34">
        <f t="shared" si="9"/>
        <v>0.10999999999999988</v>
      </c>
      <c r="S53" s="32" t="s">
        <v>11</v>
      </c>
      <c r="T53" s="32">
        <v>2.65</v>
      </c>
      <c r="U53" s="32">
        <v>2.8</v>
      </c>
      <c r="V53" s="34">
        <f t="shared" si="4"/>
        <v>0.14999999999999991</v>
      </c>
      <c r="W53" s="32" t="s">
        <v>11</v>
      </c>
      <c r="X53" s="32">
        <v>2.84</v>
      </c>
      <c r="Y53" s="32">
        <v>2.74</v>
      </c>
      <c r="Z53" s="34">
        <f t="shared" si="7"/>
        <v>-9.9999999999999645E-2</v>
      </c>
      <c r="AA53" s="32" t="s">
        <v>12</v>
      </c>
      <c r="AB53" s="25" t="s">
        <v>5</v>
      </c>
      <c r="AC53" s="32" t="s">
        <v>19</v>
      </c>
      <c r="AD53" s="34" t="s">
        <v>20</v>
      </c>
      <c r="AE53" s="32" t="s">
        <v>19</v>
      </c>
      <c r="AF53" s="34" t="s">
        <v>20</v>
      </c>
      <c r="AG53" s="45" t="s">
        <v>18</v>
      </c>
      <c r="AH53" s="34" t="s">
        <v>21</v>
      </c>
      <c r="AI53" s="32" t="s">
        <v>19</v>
      </c>
      <c r="AJ53" s="34" t="s">
        <v>20</v>
      </c>
      <c r="AK53" s="25" t="s">
        <v>5</v>
      </c>
      <c r="AL53" s="32" t="s">
        <v>19</v>
      </c>
      <c r="AM53" s="34" t="s">
        <v>20</v>
      </c>
      <c r="AN53" s="45" t="s">
        <v>18</v>
      </c>
      <c r="AO53" s="34" t="s">
        <v>21</v>
      </c>
      <c r="AP53" s="45" t="s">
        <v>18</v>
      </c>
      <c r="AQ53" s="34" t="s">
        <v>21</v>
      </c>
      <c r="AR53" s="45" t="s">
        <v>18</v>
      </c>
      <c r="AS53" s="34" t="s">
        <v>21</v>
      </c>
      <c r="AT53" s="25" t="s">
        <v>6</v>
      </c>
    </row>
    <row r="54" spans="1:46" x14ac:dyDescent="0.2">
      <c r="A54" s="22" t="s">
        <v>31</v>
      </c>
      <c r="B54" s="22">
        <v>10</v>
      </c>
      <c r="C54" s="32">
        <v>3.21</v>
      </c>
      <c r="D54" s="32">
        <v>3.01</v>
      </c>
      <c r="E54" s="34">
        <f t="shared" si="8"/>
        <v>-0.20000000000000018</v>
      </c>
      <c r="F54" s="32" t="s">
        <v>12</v>
      </c>
      <c r="G54" s="32">
        <v>3.37</v>
      </c>
      <c r="H54" s="32">
        <v>3.02</v>
      </c>
      <c r="I54" s="34">
        <f t="shared" si="1"/>
        <v>-0.35000000000000009</v>
      </c>
      <c r="J54" s="32" t="s">
        <v>12</v>
      </c>
      <c r="K54" s="32">
        <v>2.98</v>
      </c>
      <c r="L54" s="32">
        <v>2.99</v>
      </c>
      <c r="M54" s="34">
        <f t="shared" si="6"/>
        <v>1.0000000000000231E-2</v>
      </c>
      <c r="N54" s="32" t="s">
        <v>11</v>
      </c>
      <c r="O54" s="25" t="s">
        <v>5</v>
      </c>
      <c r="P54" s="32">
        <v>3.17</v>
      </c>
      <c r="Q54" s="32">
        <v>2.81</v>
      </c>
      <c r="R54" s="34">
        <f t="shared" si="9"/>
        <v>-0.35999999999999988</v>
      </c>
      <c r="S54" s="32" t="s">
        <v>12</v>
      </c>
      <c r="T54" s="32">
        <v>3.2</v>
      </c>
      <c r="U54" s="32">
        <v>2.86</v>
      </c>
      <c r="V54" s="34">
        <f t="shared" si="4"/>
        <v>-0.3400000000000003</v>
      </c>
      <c r="W54" s="32" t="s">
        <v>12</v>
      </c>
      <c r="X54" s="32">
        <v>3.04</v>
      </c>
      <c r="Y54" s="32">
        <v>2.63</v>
      </c>
      <c r="Z54" s="34">
        <f t="shared" si="7"/>
        <v>-0.41000000000000014</v>
      </c>
      <c r="AA54" s="32" t="s">
        <v>12</v>
      </c>
      <c r="AB54" s="25" t="s">
        <v>6</v>
      </c>
      <c r="AC54" s="32" t="s">
        <v>19</v>
      </c>
      <c r="AD54" s="34" t="s">
        <v>20</v>
      </c>
      <c r="AE54" s="32" t="s">
        <v>19</v>
      </c>
      <c r="AF54" s="34" t="s">
        <v>20</v>
      </c>
      <c r="AG54" s="45" t="s">
        <v>18</v>
      </c>
      <c r="AH54" s="34" t="s">
        <v>21</v>
      </c>
      <c r="AI54" s="32" t="s">
        <v>18</v>
      </c>
      <c r="AJ54" s="34" t="s">
        <v>20</v>
      </c>
      <c r="AK54" s="25" t="s">
        <v>5</v>
      </c>
      <c r="AL54" s="32" t="s">
        <v>19</v>
      </c>
      <c r="AM54" s="34" t="s">
        <v>20</v>
      </c>
      <c r="AN54" s="32" t="s">
        <v>19</v>
      </c>
      <c r="AO54" s="34" t="s">
        <v>20</v>
      </c>
      <c r="AP54" s="45" t="s">
        <v>18</v>
      </c>
      <c r="AQ54" s="34" t="s">
        <v>21</v>
      </c>
      <c r="AR54" s="45" t="s">
        <v>18</v>
      </c>
      <c r="AS54" s="34" t="s">
        <v>21</v>
      </c>
      <c r="AT54" s="25" t="s">
        <v>6</v>
      </c>
    </row>
    <row r="55" spans="1:46" x14ac:dyDescent="0.2">
      <c r="A55" s="22" t="s">
        <v>31</v>
      </c>
      <c r="B55" s="22">
        <v>12</v>
      </c>
      <c r="C55" s="32">
        <v>3.21</v>
      </c>
      <c r="D55" s="32">
        <v>3.45</v>
      </c>
      <c r="E55" s="34">
        <f t="shared" si="8"/>
        <v>0.24000000000000021</v>
      </c>
      <c r="F55" s="32" t="s">
        <v>11</v>
      </c>
      <c r="G55" s="32">
        <v>3.2</v>
      </c>
      <c r="H55" s="32">
        <v>3.14</v>
      </c>
      <c r="I55" s="34">
        <f t="shared" si="1"/>
        <v>-6.0000000000000053E-2</v>
      </c>
      <c r="J55" s="32" t="s">
        <v>12</v>
      </c>
      <c r="K55" s="32">
        <v>2.92</v>
      </c>
      <c r="L55" s="32">
        <v>3.23</v>
      </c>
      <c r="M55" s="34">
        <f t="shared" si="6"/>
        <v>0.31000000000000005</v>
      </c>
      <c r="N55" s="32" t="s">
        <v>11</v>
      </c>
      <c r="O55" s="25" t="s">
        <v>6</v>
      </c>
      <c r="P55" s="32">
        <v>2.86</v>
      </c>
      <c r="Q55" s="32">
        <v>3.05</v>
      </c>
      <c r="R55" s="34">
        <f t="shared" si="9"/>
        <v>0.18999999999999995</v>
      </c>
      <c r="S55" s="32" t="s">
        <v>11</v>
      </c>
      <c r="T55" s="32">
        <v>2.79</v>
      </c>
      <c r="U55" s="32">
        <v>2.94</v>
      </c>
      <c r="V55" s="34">
        <f t="shared" si="4"/>
        <v>0.14999999999999991</v>
      </c>
      <c r="W55" s="32" t="s">
        <v>11</v>
      </c>
      <c r="X55" s="32">
        <v>2.64</v>
      </c>
      <c r="Y55" s="32">
        <v>2.67</v>
      </c>
      <c r="Z55" s="34">
        <f t="shared" si="7"/>
        <v>2.9999999999999805E-2</v>
      </c>
      <c r="AA55" s="32" t="s">
        <v>11</v>
      </c>
      <c r="AB55" s="25" t="s">
        <v>4</v>
      </c>
      <c r="AC55" s="32" t="s">
        <v>18</v>
      </c>
      <c r="AD55" s="34" t="s">
        <v>20</v>
      </c>
      <c r="AE55" s="32" t="s">
        <v>18</v>
      </c>
      <c r="AF55" s="34" t="s">
        <v>20</v>
      </c>
      <c r="AG55" s="32" t="s">
        <v>19</v>
      </c>
      <c r="AH55" s="34" t="s">
        <v>20</v>
      </c>
      <c r="AI55" s="45" t="s">
        <v>18</v>
      </c>
      <c r="AJ55" s="34" t="s">
        <v>21</v>
      </c>
      <c r="AK55" s="25" t="s">
        <v>6</v>
      </c>
      <c r="AL55" s="32" t="s">
        <v>18</v>
      </c>
      <c r="AM55" s="34" t="s">
        <v>20</v>
      </c>
      <c r="AN55" s="45" t="s">
        <v>18</v>
      </c>
      <c r="AO55" s="34" t="s">
        <v>21</v>
      </c>
      <c r="AP55" s="45" t="s">
        <v>19</v>
      </c>
      <c r="AQ55" s="34" t="s">
        <v>21</v>
      </c>
      <c r="AR55" s="45" t="s">
        <v>18</v>
      </c>
      <c r="AS55" s="34" t="s">
        <v>21</v>
      </c>
      <c r="AT55" s="25" t="s">
        <v>4</v>
      </c>
    </row>
    <row r="56" spans="1:46" x14ac:dyDescent="0.2">
      <c r="A56" s="22" t="s">
        <v>31</v>
      </c>
      <c r="B56" s="22">
        <v>13</v>
      </c>
      <c r="C56" s="32">
        <v>3.04</v>
      </c>
      <c r="D56" s="32">
        <v>2.9</v>
      </c>
      <c r="E56" s="34">
        <f t="shared" si="8"/>
        <v>-0.14000000000000012</v>
      </c>
      <c r="F56" s="32" t="s">
        <v>12</v>
      </c>
      <c r="G56" s="32">
        <v>2.79</v>
      </c>
      <c r="H56" s="32">
        <v>2.72</v>
      </c>
      <c r="I56" s="34">
        <f t="shared" si="1"/>
        <v>-6.999999999999984E-2</v>
      </c>
      <c r="J56" s="32" t="s">
        <v>12</v>
      </c>
      <c r="K56" s="32">
        <v>2.84</v>
      </c>
      <c r="L56" s="32">
        <v>2.44</v>
      </c>
      <c r="M56" s="34">
        <f t="shared" si="6"/>
        <v>-0.39999999999999991</v>
      </c>
      <c r="N56" s="32" t="s">
        <v>12</v>
      </c>
      <c r="O56" s="25" t="s">
        <v>6</v>
      </c>
      <c r="P56" s="32">
        <v>2.91</v>
      </c>
      <c r="Q56" s="32">
        <v>2.78</v>
      </c>
      <c r="R56" s="34">
        <f t="shared" si="9"/>
        <v>-0.13000000000000034</v>
      </c>
      <c r="S56" s="32" t="s">
        <v>12</v>
      </c>
      <c r="T56" s="32">
        <v>2.5499999999999998</v>
      </c>
      <c r="U56" s="32">
        <v>2.68</v>
      </c>
      <c r="V56" s="34">
        <f t="shared" si="4"/>
        <v>0.13000000000000034</v>
      </c>
      <c r="W56" s="32" t="s">
        <v>11</v>
      </c>
      <c r="X56" s="32">
        <v>2.56</v>
      </c>
      <c r="Y56" s="32">
        <v>2.3199999999999998</v>
      </c>
      <c r="Z56" s="34">
        <f t="shared" si="7"/>
        <v>-0.24000000000000021</v>
      </c>
      <c r="AA56" s="32" t="s">
        <v>12</v>
      </c>
      <c r="AB56" s="25" t="s">
        <v>6</v>
      </c>
      <c r="AC56" s="32" t="s">
        <v>18</v>
      </c>
      <c r="AD56" s="34" t="s">
        <v>20</v>
      </c>
      <c r="AE56" s="45" t="s">
        <v>19</v>
      </c>
      <c r="AF56" s="34" t="s">
        <v>21</v>
      </c>
      <c r="AG56" s="32" t="s">
        <v>18</v>
      </c>
      <c r="AH56" s="34" t="s">
        <v>20</v>
      </c>
      <c r="AI56" s="45" t="s">
        <v>18</v>
      </c>
      <c r="AJ56" s="34" t="s">
        <v>21</v>
      </c>
      <c r="AK56" s="25" t="s">
        <v>6</v>
      </c>
      <c r="AL56" s="45" t="s">
        <v>18</v>
      </c>
      <c r="AM56" s="34" t="s">
        <v>21</v>
      </c>
      <c r="AN56" s="32" t="s">
        <v>19</v>
      </c>
      <c r="AO56" s="34" t="s">
        <v>20</v>
      </c>
      <c r="AP56" s="45" t="s">
        <v>18</v>
      </c>
      <c r="AQ56" s="34" t="s">
        <v>21</v>
      </c>
      <c r="AR56" s="45" t="s">
        <v>18</v>
      </c>
      <c r="AS56" s="34" t="s">
        <v>21</v>
      </c>
      <c r="AT56" s="25" t="s">
        <v>5</v>
      </c>
    </row>
    <row r="57" spans="1:46" s="61" customFormat="1" x14ac:dyDescent="0.2">
      <c r="A57" s="56" t="s">
        <v>31</v>
      </c>
      <c r="B57" s="56">
        <v>14</v>
      </c>
      <c r="C57" s="57">
        <v>3.64</v>
      </c>
      <c r="D57" s="57">
        <v>3.73</v>
      </c>
      <c r="E57" s="58">
        <f t="shared" si="8"/>
        <v>8.9999999999999858E-2</v>
      </c>
      <c r="F57" s="57" t="s">
        <v>11</v>
      </c>
      <c r="G57" s="57">
        <v>3.92</v>
      </c>
      <c r="H57" s="57">
        <v>3.76</v>
      </c>
      <c r="I57" s="58">
        <f t="shared" si="1"/>
        <v>-0.16000000000000014</v>
      </c>
      <c r="J57" s="57" t="s">
        <v>12</v>
      </c>
      <c r="K57" s="57">
        <v>3.33</v>
      </c>
      <c r="L57" s="57">
        <v>3.79</v>
      </c>
      <c r="M57" s="58">
        <f t="shared" si="6"/>
        <v>0.45999999999999996</v>
      </c>
      <c r="N57" s="57" t="s">
        <v>11</v>
      </c>
      <c r="O57" s="59" t="s">
        <v>6</v>
      </c>
      <c r="P57" s="57">
        <v>3.47</v>
      </c>
      <c r="Q57" s="57">
        <v>3.54</v>
      </c>
      <c r="R57" s="58">
        <f t="shared" si="9"/>
        <v>6.999999999999984E-2</v>
      </c>
      <c r="S57" s="57" t="s">
        <v>11</v>
      </c>
      <c r="T57" s="57">
        <v>3.37</v>
      </c>
      <c r="U57" s="57">
        <v>3.5</v>
      </c>
      <c r="V57" s="58">
        <f t="shared" si="4"/>
        <v>0.12999999999999989</v>
      </c>
      <c r="W57" s="57" t="s">
        <v>11</v>
      </c>
      <c r="X57" s="57">
        <v>3.21</v>
      </c>
      <c r="Y57" s="57">
        <v>3.82</v>
      </c>
      <c r="Z57" s="58">
        <f t="shared" si="7"/>
        <v>0.60999999999999988</v>
      </c>
      <c r="AA57" s="57" t="s">
        <v>11</v>
      </c>
      <c r="AB57" s="59" t="s">
        <v>6</v>
      </c>
      <c r="AC57" s="57" t="s">
        <v>19</v>
      </c>
      <c r="AD57" s="58" t="s">
        <v>20</v>
      </c>
      <c r="AE57" s="57" t="s">
        <v>19</v>
      </c>
      <c r="AF57" s="58" t="s">
        <v>20</v>
      </c>
      <c r="AG57" s="60" t="s">
        <v>19</v>
      </c>
      <c r="AH57" s="58" t="s">
        <v>21</v>
      </c>
      <c r="AI57" s="57" t="s">
        <v>18</v>
      </c>
      <c r="AJ57" s="58" t="s">
        <v>20</v>
      </c>
      <c r="AK57" s="59" t="s">
        <v>5</v>
      </c>
      <c r="AL57" s="60" t="s">
        <v>18</v>
      </c>
      <c r="AM57" s="58" t="s">
        <v>21</v>
      </c>
      <c r="AN57" s="57" t="s">
        <v>19</v>
      </c>
      <c r="AO57" s="58" t="s">
        <v>20</v>
      </c>
      <c r="AP57" s="57" t="s">
        <v>18</v>
      </c>
      <c r="AQ57" s="58" t="s">
        <v>20</v>
      </c>
      <c r="AR57" s="60" t="s">
        <v>18</v>
      </c>
      <c r="AS57" s="58" t="s">
        <v>21</v>
      </c>
      <c r="AT57" s="59" t="s">
        <v>15</v>
      </c>
    </row>
    <row r="58" spans="1:46" s="51" customFormat="1" x14ac:dyDescent="0.2">
      <c r="A58" s="47" t="s">
        <v>31</v>
      </c>
      <c r="B58" s="47">
        <v>15</v>
      </c>
      <c r="C58" s="53">
        <v>3.38</v>
      </c>
      <c r="D58" s="53">
        <v>3.67</v>
      </c>
      <c r="E58" s="54">
        <f t="shared" si="8"/>
        <v>0.29000000000000004</v>
      </c>
      <c r="F58" s="53" t="s">
        <v>11</v>
      </c>
      <c r="G58" s="53">
        <v>3.55</v>
      </c>
      <c r="H58" s="53">
        <v>3.25</v>
      </c>
      <c r="I58" s="54">
        <f t="shared" si="1"/>
        <v>-0.29999999999999982</v>
      </c>
      <c r="J58" s="53" t="s">
        <v>12</v>
      </c>
      <c r="K58" s="53">
        <v>3.54</v>
      </c>
      <c r="L58" s="53">
        <v>3.26</v>
      </c>
      <c r="M58" s="54">
        <f>L58-K58</f>
        <v>-0.28000000000000025</v>
      </c>
      <c r="N58" s="53" t="s">
        <v>12</v>
      </c>
      <c r="O58" s="49" t="s">
        <v>5</v>
      </c>
      <c r="P58" s="53">
        <v>3.29</v>
      </c>
      <c r="Q58" s="53">
        <v>3.49</v>
      </c>
      <c r="R58" s="54">
        <f t="shared" si="9"/>
        <v>0.20000000000000018</v>
      </c>
      <c r="S58" s="53" t="s">
        <v>11</v>
      </c>
      <c r="T58" s="53">
        <v>3.66</v>
      </c>
      <c r="U58" s="53">
        <v>2.76</v>
      </c>
      <c r="V58" s="54">
        <f t="shared" si="4"/>
        <v>-0.90000000000000036</v>
      </c>
      <c r="W58" s="53" t="s">
        <v>12</v>
      </c>
      <c r="X58" s="53">
        <v>3.4</v>
      </c>
      <c r="Y58" s="53">
        <v>2.65</v>
      </c>
      <c r="Z58" s="54">
        <f t="shared" si="7"/>
        <v>-0.75</v>
      </c>
      <c r="AA58" s="53" t="s">
        <v>12</v>
      </c>
      <c r="AB58" s="49" t="s">
        <v>6</v>
      </c>
      <c r="AC58" s="53" t="s">
        <v>18</v>
      </c>
      <c r="AD58" s="54" t="s">
        <v>20</v>
      </c>
      <c r="AE58" s="53" t="s">
        <v>18</v>
      </c>
      <c r="AF58" s="54" t="s">
        <v>20</v>
      </c>
      <c r="AG58" s="53" t="s">
        <v>19</v>
      </c>
      <c r="AH58" s="54" t="s">
        <v>20</v>
      </c>
      <c r="AI58" s="55" t="s">
        <v>18</v>
      </c>
      <c r="AJ58" s="54" t="s">
        <v>21</v>
      </c>
      <c r="AK58" s="49" t="s">
        <v>6</v>
      </c>
      <c r="AL58" s="55" t="s">
        <v>18</v>
      </c>
      <c r="AM58" s="54" t="s">
        <v>21</v>
      </c>
      <c r="AN58" s="55" t="s">
        <v>19</v>
      </c>
      <c r="AO58" s="54" t="s">
        <v>21</v>
      </c>
      <c r="AP58" s="55" t="s">
        <v>19</v>
      </c>
      <c r="AQ58" s="54" t="s">
        <v>21</v>
      </c>
      <c r="AR58" s="55" t="s">
        <v>18</v>
      </c>
      <c r="AS58" s="54" t="s">
        <v>21</v>
      </c>
      <c r="AT58" s="49" t="s">
        <v>6</v>
      </c>
    </row>
    <row r="59" spans="1:46" x14ac:dyDescent="0.2">
      <c r="A59" s="19" t="s">
        <v>32</v>
      </c>
      <c r="B59" s="19">
        <v>2</v>
      </c>
      <c r="C59" s="32">
        <v>3.29</v>
      </c>
      <c r="D59" s="32">
        <v>3.08</v>
      </c>
      <c r="E59" s="34">
        <f t="shared" si="8"/>
        <v>-0.20999999999999996</v>
      </c>
      <c r="F59" s="32" t="s">
        <v>12</v>
      </c>
      <c r="G59" s="32">
        <v>3.31</v>
      </c>
      <c r="H59" s="32">
        <v>2.75</v>
      </c>
      <c r="I59" s="34">
        <f t="shared" si="1"/>
        <v>-0.56000000000000005</v>
      </c>
      <c r="J59" s="32" t="s">
        <v>12</v>
      </c>
      <c r="K59" s="32">
        <v>3.29</v>
      </c>
      <c r="L59" s="32">
        <v>2.67</v>
      </c>
      <c r="M59" s="34">
        <f t="shared" si="6"/>
        <v>-0.62000000000000011</v>
      </c>
      <c r="N59" s="32" t="s">
        <v>12</v>
      </c>
      <c r="O59" s="25" t="s">
        <v>6</v>
      </c>
      <c r="P59" s="32">
        <v>3.41</v>
      </c>
      <c r="Q59" s="32">
        <v>3.31</v>
      </c>
      <c r="R59" s="34">
        <f t="shared" ref="R59:R69" si="10">Q59-P59</f>
        <v>-0.10000000000000009</v>
      </c>
      <c r="S59" s="32" t="s">
        <v>12</v>
      </c>
      <c r="T59" s="32">
        <v>3.14</v>
      </c>
      <c r="U59" s="32">
        <v>2.98</v>
      </c>
      <c r="V59" s="34">
        <f t="shared" si="4"/>
        <v>-0.16000000000000014</v>
      </c>
      <c r="W59" s="32" t="s">
        <v>12</v>
      </c>
      <c r="X59" s="32">
        <v>3.01</v>
      </c>
      <c r="Y59" s="32">
        <v>2.82</v>
      </c>
      <c r="Z59" s="34">
        <f t="shared" si="7"/>
        <v>-0.18999999999999995</v>
      </c>
      <c r="AA59" s="32" t="s">
        <v>12</v>
      </c>
      <c r="AB59" s="25" t="s">
        <v>6</v>
      </c>
      <c r="AC59" s="32" t="s">
        <v>18</v>
      </c>
      <c r="AD59" s="34" t="s">
        <v>20</v>
      </c>
      <c r="AE59" s="32" t="s">
        <v>19</v>
      </c>
      <c r="AF59" s="34" t="s">
        <v>20</v>
      </c>
      <c r="AG59" s="32" t="s">
        <v>18</v>
      </c>
      <c r="AH59" s="34" t="s">
        <v>20</v>
      </c>
      <c r="AI59" s="45" t="s">
        <v>18</v>
      </c>
      <c r="AJ59" s="34" t="s">
        <v>21</v>
      </c>
      <c r="AK59" s="25" t="s">
        <v>6</v>
      </c>
      <c r="AL59" s="45" t="s">
        <v>18</v>
      </c>
      <c r="AM59" s="34" t="s">
        <v>21</v>
      </c>
      <c r="AN59" s="32" t="s">
        <v>18</v>
      </c>
      <c r="AO59" s="34" t="s">
        <v>20</v>
      </c>
      <c r="AP59" s="32" t="s">
        <v>19</v>
      </c>
      <c r="AQ59" s="34" t="s">
        <v>20</v>
      </c>
      <c r="AR59" s="45" t="s">
        <v>19</v>
      </c>
      <c r="AS59" s="34" t="s">
        <v>21</v>
      </c>
      <c r="AT59" s="25" t="s">
        <v>6</v>
      </c>
    </row>
    <row r="60" spans="1:46" x14ac:dyDescent="0.2">
      <c r="A60" s="19" t="s">
        <v>32</v>
      </c>
      <c r="B60" s="19">
        <v>3</v>
      </c>
      <c r="C60" s="32">
        <v>3.3</v>
      </c>
      <c r="D60" s="32">
        <v>3.36</v>
      </c>
      <c r="E60" s="34">
        <f t="shared" si="8"/>
        <v>6.0000000000000053E-2</v>
      </c>
      <c r="F60" s="32" t="s">
        <v>11</v>
      </c>
      <c r="G60" s="32">
        <v>3.27</v>
      </c>
      <c r="H60" s="32">
        <v>3.66</v>
      </c>
      <c r="I60" s="34">
        <f t="shared" si="1"/>
        <v>0.39000000000000012</v>
      </c>
      <c r="J60" s="32" t="s">
        <v>11</v>
      </c>
      <c r="K60" s="32">
        <v>3.4</v>
      </c>
      <c r="L60" s="32">
        <v>3.72</v>
      </c>
      <c r="M60" s="34">
        <f t="shared" si="6"/>
        <v>0.32000000000000028</v>
      </c>
      <c r="N60" s="32" t="s">
        <v>11</v>
      </c>
      <c r="O60" s="25" t="s">
        <v>5</v>
      </c>
      <c r="P60" s="32">
        <v>3.12</v>
      </c>
      <c r="Q60" s="32">
        <v>3.11</v>
      </c>
      <c r="R60" s="34">
        <f t="shared" si="10"/>
        <v>-1.0000000000000231E-2</v>
      </c>
      <c r="S60" s="32" t="s">
        <v>12</v>
      </c>
      <c r="T60" s="32">
        <v>3.47</v>
      </c>
      <c r="U60" s="32">
        <v>3.14</v>
      </c>
      <c r="V60" s="34">
        <f t="shared" si="4"/>
        <v>-0.33000000000000007</v>
      </c>
      <c r="W60" s="32" t="s">
        <v>12</v>
      </c>
      <c r="X60" s="32">
        <v>2.88</v>
      </c>
      <c r="Y60" s="32">
        <v>2.94</v>
      </c>
      <c r="Z60" s="34">
        <f t="shared" si="7"/>
        <v>6.0000000000000053E-2</v>
      </c>
      <c r="AA60" s="32" t="s">
        <v>11</v>
      </c>
      <c r="AB60" s="25" t="s">
        <v>5</v>
      </c>
      <c r="AC60" s="32" t="s">
        <v>19</v>
      </c>
      <c r="AD60" s="34" t="s">
        <v>20</v>
      </c>
      <c r="AE60" s="45" t="s">
        <v>19</v>
      </c>
      <c r="AF60" s="34" t="s">
        <v>21</v>
      </c>
      <c r="AG60" s="32" t="s">
        <v>19</v>
      </c>
      <c r="AH60" s="34" t="s">
        <v>20</v>
      </c>
      <c r="AI60" s="32" t="s">
        <v>18</v>
      </c>
      <c r="AJ60" s="34" t="s">
        <v>20</v>
      </c>
      <c r="AK60" s="25" t="s">
        <v>4</v>
      </c>
      <c r="AL60" s="45" t="s">
        <v>19</v>
      </c>
      <c r="AM60" s="34" t="s">
        <v>21</v>
      </c>
      <c r="AN60" s="45" t="s">
        <v>19</v>
      </c>
      <c r="AO60" s="34" t="s">
        <v>21</v>
      </c>
      <c r="AP60" s="45" t="s">
        <v>19</v>
      </c>
      <c r="AQ60" s="34" t="s">
        <v>21</v>
      </c>
      <c r="AR60" s="45" t="s">
        <v>18</v>
      </c>
      <c r="AS60" s="34" t="s">
        <v>21</v>
      </c>
      <c r="AT60" s="25" t="s">
        <v>5</v>
      </c>
    </row>
    <row r="61" spans="1:46" x14ac:dyDescent="0.2">
      <c r="A61" s="19" t="s">
        <v>32</v>
      </c>
      <c r="B61" s="19">
        <v>4</v>
      </c>
      <c r="C61" s="32">
        <v>2.91</v>
      </c>
      <c r="D61" s="32">
        <v>2.78</v>
      </c>
      <c r="E61" s="34">
        <f t="shared" si="8"/>
        <v>-0.13000000000000034</v>
      </c>
      <c r="F61" s="32" t="s">
        <v>12</v>
      </c>
      <c r="G61" s="32">
        <v>2.63</v>
      </c>
      <c r="H61" s="32">
        <v>2.66</v>
      </c>
      <c r="I61" s="34">
        <f t="shared" ref="I61:I69" si="11">H61-G61</f>
        <v>3.0000000000000249E-2</v>
      </c>
      <c r="J61" s="32" t="s">
        <v>11</v>
      </c>
      <c r="K61" s="32">
        <v>2.78</v>
      </c>
      <c r="L61" s="32">
        <v>2.36</v>
      </c>
      <c r="M61" s="34">
        <f t="shared" si="6"/>
        <v>-0.41999999999999993</v>
      </c>
      <c r="N61" s="32" t="s">
        <v>12</v>
      </c>
      <c r="O61" s="25" t="s">
        <v>6</v>
      </c>
      <c r="P61" s="32">
        <v>3.03</v>
      </c>
      <c r="Q61" s="32">
        <v>2.98</v>
      </c>
      <c r="R61" s="34">
        <f t="shared" si="10"/>
        <v>-4.9999999999999822E-2</v>
      </c>
      <c r="S61" s="32" t="s">
        <v>12</v>
      </c>
      <c r="T61" s="32">
        <v>2.75</v>
      </c>
      <c r="U61" s="32">
        <v>2.65</v>
      </c>
      <c r="V61" s="34">
        <f t="shared" si="4"/>
        <v>-0.10000000000000009</v>
      </c>
      <c r="W61" s="32" t="s">
        <v>12</v>
      </c>
      <c r="X61" s="32">
        <v>2.44</v>
      </c>
      <c r="Y61" s="32">
        <v>2.27</v>
      </c>
      <c r="Z61" s="34">
        <f t="shared" si="7"/>
        <v>-0.16999999999999993</v>
      </c>
      <c r="AA61" s="32" t="s">
        <v>12</v>
      </c>
      <c r="AB61" s="25" t="s">
        <v>6</v>
      </c>
      <c r="AC61" s="32" t="s">
        <v>18</v>
      </c>
      <c r="AD61" s="34" t="s">
        <v>20</v>
      </c>
      <c r="AE61" s="32" t="s">
        <v>19</v>
      </c>
      <c r="AF61" s="34" t="s">
        <v>20</v>
      </c>
      <c r="AG61" s="45" t="s">
        <v>18</v>
      </c>
      <c r="AH61" s="34" t="s">
        <v>21</v>
      </c>
      <c r="AI61" s="32" t="s">
        <v>19</v>
      </c>
      <c r="AJ61" s="34" t="s">
        <v>20</v>
      </c>
      <c r="AK61" s="25" t="s">
        <v>5</v>
      </c>
      <c r="AL61" s="45" t="s">
        <v>18</v>
      </c>
      <c r="AM61" s="34" t="s">
        <v>21</v>
      </c>
      <c r="AN61" s="32" t="s">
        <v>19</v>
      </c>
      <c r="AO61" s="34" t="s">
        <v>20</v>
      </c>
      <c r="AP61" s="45" t="s">
        <v>18</v>
      </c>
      <c r="AQ61" s="34" t="s">
        <v>21</v>
      </c>
      <c r="AR61" s="32" t="s">
        <v>18</v>
      </c>
      <c r="AS61" s="34" t="s">
        <v>20</v>
      </c>
      <c r="AT61" s="25" t="s">
        <v>5</v>
      </c>
    </row>
    <row r="62" spans="1:46" x14ac:dyDescent="0.2">
      <c r="A62" s="19" t="s">
        <v>32</v>
      </c>
      <c r="B62" s="19">
        <v>5</v>
      </c>
      <c r="C62" s="32">
        <v>3.17</v>
      </c>
      <c r="D62" s="32">
        <v>3.01</v>
      </c>
      <c r="E62" s="34">
        <f t="shared" si="8"/>
        <v>-0.16000000000000014</v>
      </c>
      <c r="F62" s="32" t="s">
        <v>12</v>
      </c>
      <c r="G62" s="32">
        <v>2.89</v>
      </c>
      <c r="H62" s="32">
        <v>2.97</v>
      </c>
      <c r="I62" s="34">
        <f t="shared" si="11"/>
        <v>8.0000000000000071E-2</v>
      </c>
      <c r="J62" s="32" t="s">
        <v>11</v>
      </c>
      <c r="K62" s="32">
        <v>2.79</v>
      </c>
      <c r="L62" s="32">
        <v>3</v>
      </c>
      <c r="M62" s="34">
        <f>L62-K62</f>
        <v>0.20999999999999996</v>
      </c>
      <c r="N62" s="32" t="s">
        <v>11</v>
      </c>
      <c r="O62" s="25" t="s">
        <v>6</v>
      </c>
      <c r="P62" s="32">
        <v>2.85</v>
      </c>
      <c r="Q62" s="32">
        <v>3.08</v>
      </c>
      <c r="R62" s="34">
        <f t="shared" si="10"/>
        <v>0.22999999999999998</v>
      </c>
      <c r="S62" s="32" t="s">
        <v>11</v>
      </c>
      <c r="T62" s="32">
        <v>2.86</v>
      </c>
      <c r="U62" s="32">
        <v>3.16</v>
      </c>
      <c r="V62" s="34">
        <f t="shared" si="4"/>
        <v>0.30000000000000027</v>
      </c>
      <c r="W62" s="32" t="s">
        <v>11</v>
      </c>
      <c r="X62" s="32">
        <v>2.73</v>
      </c>
      <c r="Y62" s="32">
        <v>2.5099999999999998</v>
      </c>
      <c r="Z62" s="34">
        <f t="shared" si="7"/>
        <v>-0.2200000000000002</v>
      </c>
      <c r="AA62" s="32" t="s">
        <v>12</v>
      </c>
      <c r="AB62" s="25" t="s">
        <v>5</v>
      </c>
      <c r="AC62" s="32" t="s">
        <v>18</v>
      </c>
      <c r="AD62" s="34" t="s">
        <v>20</v>
      </c>
      <c r="AE62" s="45" t="s">
        <v>18</v>
      </c>
      <c r="AF62" s="34" t="s">
        <v>21</v>
      </c>
      <c r="AG62" s="32" t="s">
        <v>19</v>
      </c>
      <c r="AH62" s="34" t="s">
        <v>20</v>
      </c>
      <c r="AI62" s="45" t="s">
        <v>18</v>
      </c>
      <c r="AJ62" s="34" t="s">
        <v>21</v>
      </c>
      <c r="AK62" s="25" t="s">
        <v>6</v>
      </c>
      <c r="AL62" s="45" t="s">
        <v>18</v>
      </c>
      <c r="AM62" s="34" t="s">
        <v>21</v>
      </c>
      <c r="AN62" s="32" t="s">
        <v>19</v>
      </c>
      <c r="AO62" s="34" t="s">
        <v>20</v>
      </c>
      <c r="AP62" s="45" t="s">
        <v>18</v>
      </c>
      <c r="AQ62" s="34" t="s">
        <v>21</v>
      </c>
      <c r="AR62" s="45" t="s">
        <v>18</v>
      </c>
      <c r="AS62" s="34" t="s">
        <v>21</v>
      </c>
      <c r="AT62" s="25" t="s">
        <v>6</v>
      </c>
    </row>
    <row r="63" spans="1:46" x14ac:dyDescent="0.2">
      <c r="A63" s="19" t="s">
        <v>32</v>
      </c>
      <c r="B63" s="19">
        <v>6</v>
      </c>
      <c r="C63" s="32">
        <v>3</v>
      </c>
      <c r="D63" s="32">
        <v>3.02</v>
      </c>
      <c r="E63" s="34">
        <f t="shared" si="8"/>
        <v>2.0000000000000018E-2</v>
      </c>
      <c r="F63" s="32" t="s">
        <v>11</v>
      </c>
      <c r="G63" s="32">
        <v>2.78</v>
      </c>
      <c r="H63" s="32">
        <v>2.82</v>
      </c>
      <c r="I63" s="34">
        <f t="shared" si="11"/>
        <v>4.0000000000000036E-2</v>
      </c>
      <c r="J63" s="32" t="s">
        <v>11</v>
      </c>
      <c r="K63" s="32">
        <v>2.68</v>
      </c>
      <c r="L63" s="32">
        <v>2.48</v>
      </c>
      <c r="M63" s="34">
        <f t="shared" si="6"/>
        <v>-0.20000000000000018</v>
      </c>
      <c r="N63" s="32" t="s">
        <v>12</v>
      </c>
      <c r="O63" s="25" t="s">
        <v>6</v>
      </c>
      <c r="P63" s="32">
        <v>2.91</v>
      </c>
      <c r="Q63" s="32">
        <v>2.9</v>
      </c>
      <c r="R63" s="34">
        <f t="shared" si="10"/>
        <v>-1.0000000000000231E-2</v>
      </c>
      <c r="S63" s="32" t="s">
        <v>12</v>
      </c>
      <c r="T63" s="32">
        <v>2.5</v>
      </c>
      <c r="U63" s="32">
        <v>2.5499999999999998</v>
      </c>
      <c r="V63" s="34">
        <f t="shared" si="4"/>
        <v>4.9999999999999822E-2</v>
      </c>
      <c r="W63" s="32" t="s">
        <v>11</v>
      </c>
      <c r="X63" s="32">
        <v>2.2400000000000002</v>
      </c>
      <c r="Y63" s="32">
        <v>2.04</v>
      </c>
      <c r="Z63" s="34">
        <f t="shared" si="7"/>
        <v>-0.20000000000000018</v>
      </c>
      <c r="AA63" s="32" t="s">
        <v>12</v>
      </c>
      <c r="AB63" s="25" t="s">
        <v>6</v>
      </c>
      <c r="AC63" s="32" t="s">
        <v>18</v>
      </c>
      <c r="AD63" s="34" t="s">
        <v>20</v>
      </c>
      <c r="AE63" s="32" t="s">
        <v>19</v>
      </c>
      <c r="AF63" s="34" t="s">
        <v>20</v>
      </c>
      <c r="AG63" s="32" t="s">
        <v>18</v>
      </c>
      <c r="AH63" s="34" t="s">
        <v>20</v>
      </c>
      <c r="AI63" s="45" t="s">
        <v>18</v>
      </c>
      <c r="AJ63" s="34" t="s">
        <v>21</v>
      </c>
      <c r="AK63" s="25" t="s">
        <v>6</v>
      </c>
      <c r="AL63" s="32" t="s">
        <v>18</v>
      </c>
      <c r="AM63" s="34" t="s">
        <v>20</v>
      </c>
      <c r="AN63" s="32" t="s">
        <v>18</v>
      </c>
      <c r="AO63" s="34" t="s">
        <v>20</v>
      </c>
      <c r="AP63" s="45" t="s">
        <v>19</v>
      </c>
      <c r="AQ63" s="34" t="s">
        <v>21</v>
      </c>
      <c r="AR63" s="45" t="s">
        <v>19</v>
      </c>
      <c r="AS63" s="34" t="s">
        <v>21</v>
      </c>
      <c r="AT63" s="25" t="s">
        <v>6</v>
      </c>
    </row>
    <row r="64" spans="1:46" x14ac:dyDescent="0.2">
      <c r="A64" s="19" t="s">
        <v>32</v>
      </c>
      <c r="B64" s="19">
        <v>7</v>
      </c>
      <c r="C64" s="32">
        <v>3.76</v>
      </c>
      <c r="D64" s="32">
        <v>3.68</v>
      </c>
      <c r="E64" s="34">
        <f t="shared" si="8"/>
        <v>-7.9999999999999627E-2</v>
      </c>
      <c r="F64" s="32" t="s">
        <v>12</v>
      </c>
      <c r="G64" s="32">
        <v>3.73</v>
      </c>
      <c r="H64" s="32">
        <v>3.44</v>
      </c>
      <c r="I64" s="34">
        <f t="shared" si="11"/>
        <v>-0.29000000000000004</v>
      </c>
      <c r="J64" s="32" t="s">
        <v>12</v>
      </c>
      <c r="K64" s="32">
        <v>3.62</v>
      </c>
      <c r="L64" s="32">
        <v>3.52</v>
      </c>
      <c r="M64" s="34">
        <f t="shared" si="6"/>
        <v>-0.10000000000000009</v>
      </c>
      <c r="N64" s="32" t="s">
        <v>12</v>
      </c>
      <c r="O64" s="25" t="s">
        <v>5</v>
      </c>
      <c r="P64" s="32">
        <v>3.41</v>
      </c>
      <c r="Q64" s="32">
        <v>3.23</v>
      </c>
      <c r="R64" s="34">
        <f t="shared" si="10"/>
        <v>-0.18000000000000016</v>
      </c>
      <c r="S64" s="32" t="s">
        <v>12</v>
      </c>
      <c r="T64" s="32">
        <v>3.19</v>
      </c>
      <c r="U64" s="32">
        <v>3.2</v>
      </c>
      <c r="V64" s="34">
        <f t="shared" si="4"/>
        <v>1.0000000000000231E-2</v>
      </c>
      <c r="W64" s="32" t="s">
        <v>11</v>
      </c>
      <c r="X64" s="32">
        <v>3.33</v>
      </c>
      <c r="Y64" s="32">
        <v>3.16</v>
      </c>
      <c r="Z64" s="34">
        <f t="shared" si="7"/>
        <v>-0.16999999999999993</v>
      </c>
      <c r="AA64" s="32" t="s">
        <v>12</v>
      </c>
      <c r="AB64" s="25" t="s">
        <v>4</v>
      </c>
      <c r="AC64" s="32" t="s">
        <v>18</v>
      </c>
      <c r="AD64" s="34" t="s">
        <v>20</v>
      </c>
      <c r="AE64" s="32" t="s">
        <v>18</v>
      </c>
      <c r="AF64" s="34" t="s">
        <v>20</v>
      </c>
      <c r="AG64" s="32" t="s">
        <v>19</v>
      </c>
      <c r="AH64" s="34" t="s">
        <v>20</v>
      </c>
      <c r="AI64" s="45" t="s">
        <v>18</v>
      </c>
      <c r="AJ64" s="34" t="s">
        <v>21</v>
      </c>
      <c r="AK64" s="25" t="s">
        <v>6</v>
      </c>
      <c r="AL64" s="32" t="s">
        <v>19</v>
      </c>
      <c r="AM64" s="34" t="s">
        <v>20</v>
      </c>
      <c r="AN64" s="45" t="s">
        <v>18</v>
      </c>
      <c r="AO64" s="34" t="s">
        <v>21</v>
      </c>
      <c r="AP64" s="32" t="s">
        <v>19</v>
      </c>
      <c r="AQ64" s="34" t="s">
        <v>20</v>
      </c>
      <c r="AR64" s="45" t="s">
        <v>18</v>
      </c>
      <c r="AS64" s="34" t="s">
        <v>21</v>
      </c>
      <c r="AT64" s="25" t="s">
        <v>6</v>
      </c>
    </row>
    <row r="65" spans="1:46" x14ac:dyDescent="0.2">
      <c r="A65" s="19" t="s">
        <v>32</v>
      </c>
      <c r="B65" s="19">
        <v>8</v>
      </c>
      <c r="C65" s="32">
        <v>3.08</v>
      </c>
      <c r="D65" s="32">
        <v>3.13</v>
      </c>
      <c r="E65" s="34">
        <f t="shared" si="8"/>
        <v>4.9999999999999822E-2</v>
      </c>
      <c r="F65" s="32" t="s">
        <v>11</v>
      </c>
      <c r="G65" s="32">
        <v>3.07</v>
      </c>
      <c r="H65" s="32">
        <v>2.87</v>
      </c>
      <c r="I65" s="34">
        <f t="shared" si="11"/>
        <v>-0.19999999999999973</v>
      </c>
      <c r="J65" s="32" t="s">
        <v>12</v>
      </c>
      <c r="K65" s="32">
        <v>2.99</v>
      </c>
      <c r="L65" s="32">
        <v>2.76</v>
      </c>
      <c r="M65" s="34">
        <f t="shared" si="6"/>
        <v>-0.23000000000000043</v>
      </c>
      <c r="N65" s="32" t="s">
        <v>12</v>
      </c>
      <c r="O65" s="25" t="s">
        <v>6</v>
      </c>
      <c r="P65" s="32">
        <v>3.07</v>
      </c>
      <c r="Q65" s="32">
        <v>3.14</v>
      </c>
      <c r="R65" s="34">
        <f t="shared" si="10"/>
        <v>7.0000000000000284E-2</v>
      </c>
      <c r="S65" s="32" t="s">
        <v>11</v>
      </c>
      <c r="T65" s="32">
        <v>3.12</v>
      </c>
      <c r="U65" s="32">
        <v>2.75</v>
      </c>
      <c r="V65" s="34">
        <f t="shared" si="4"/>
        <v>-0.37000000000000011</v>
      </c>
      <c r="W65" s="32" t="s">
        <v>11</v>
      </c>
      <c r="X65" s="32">
        <v>2.91</v>
      </c>
      <c r="Y65" s="32">
        <v>2.8</v>
      </c>
      <c r="Z65" s="34">
        <f t="shared" si="7"/>
        <v>-0.11000000000000032</v>
      </c>
      <c r="AA65" s="32" t="s">
        <v>11</v>
      </c>
      <c r="AB65" s="25" t="s">
        <v>5</v>
      </c>
      <c r="AC65" s="32" t="s">
        <v>18</v>
      </c>
      <c r="AD65" s="34" t="s">
        <v>20</v>
      </c>
      <c r="AE65" s="32" t="s">
        <v>18</v>
      </c>
      <c r="AF65" s="34" t="s">
        <v>20</v>
      </c>
      <c r="AG65" s="32" t="s">
        <v>19</v>
      </c>
      <c r="AH65" s="34" t="s">
        <v>20</v>
      </c>
      <c r="AI65" s="45" t="s">
        <v>19</v>
      </c>
      <c r="AJ65" s="34" t="s">
        <v>21</v>
      </c>
      <c r="AK65" s="25" t="s">
        <v>6</v>
      </c>
      <c r="AL65" s="32" t="s">
        <v>19</v>
      </c>
      <c r="AM65" s="34" t="s">
        <v>20</v>
      </c>
      <c r="AN65" s="45" t="s">
        <v>18</v>
      </c>
      <c r="AO65" s="34" t="s">
        <v>21</v>
      </c>
      <c r="AP65" s="45" t="s">
        <v>18</v>
      </c>
      <c r="AQ65" s="34" t="s">
        <v>21</v>
      </c>
      <c r="AR65" s="32" t="s">
        <v>19</v>
      </c>
      <c r="AS65" s="34" t="s">
        <v>20</v>
      </c>
      <c r="AT65" s="25" t="s">
        <v>5</v>
      </c>
    </row>
    <row r="66" spans="1:46" x14ac:dyDescent="0.2">
      <c r="A66" s="19" t="s">
        <v>32</v>
      </c>
      <c r="B66" s="19">
        <v>9</v>
      </c>
      <c r="C66" s="32">
        <v>3.36</v>
      </c>
      <c r="D66" s="32">
        <v>3.01</v>
      </c>
      <c r="E66" s="34">
        <f t="shared" si="8"/>
        <v>-0.35000000000000009</v>
      </c>
      <c r="F66" s="32" t="s">
        <v>12</v>
      </c>
      <c r="G66" s="32">
        <v>3.19</v>
      </c>
      <c r="H66" s="32">
        <v>2.85</v>
      </c>
      <c r="I66" s="34">
        <f t="shared" si="11"/>
        <v>-0.33999999999999986</v>
      </c>
      <c r="J66" s="32" t="s">
        <v>12</v>
      </c>
      <c r="K66" s="32">
        <v>2.5299999999999998</v>
      </c>
      <c r="L66" s="32">
        <v>3.05</v>
      </c>
      <c r="M66" s="34">
        <f t="shared" si="6"/>
        <v>0.52</v>
      </c>
      <c r="N66" s="32" t="s">
        <v>11</v>
      </c>
      <c r="O66" s="25" t="s">
        <v>6</v>
      </c>
      <c r="P66" s="32">
        <v>3.4</v>
      </c>
      <c r="Q66" s="32">
        <v>2.77</v>
      </c>
      <c r="R66" s="34">
        <f t="shared" si="10"/>
        <v>-0.62999999999999989</v>
      </c>
      <c r="S66" s="32" t="s">
        <v>12</v>
      </c>
      <c r="T66" s="32">
        <v>2.84</v>
      </c>
      <c r="U66" s="32">
        <v>2.87</v>
      </c>
      <c r="V66" s="34">
        <f t="shared" si="4"/>
        <v>3.0000000000000249E-2</v>
      </c>
      <c r="W66" s="32" t="s">
        <v>11</v>
      </c>
      <c r="X66" s="32">
        <v>2.74</v>
      </c>
      <c r="Y66" s="32">
        <v>2.83</v>
      </c>
      <c r="Z66" s="34">
        <f t="shared" si="7"/>
        <v>8.9999999999999858E-2</v>
      </c>
      <c r="AA66" s="32" t="s">
        <v>11</v>
      </c>
      <c r="AB66" s="25" t="s">
        <v>4</v>
      </c>
      <c r="AC66" s="32" t="s">
        <v>19</v>
      </c>
      <c r="AD66" s="34" t="s">
        <v>20</v>
      </c>
      <c r="AE66" s="32" t="s">
        <v>18</v>
      </c>
      <c r="AF66" s="34" t="s">
        <v>20</v>
      </c>
      <c r="AG66" s="45" t="s">
        <v>19</v>
      </c>
      <c r="AH66" s="34" t="s">
        <v>21</v>
      </c>
      <c r="AI66" s="45" t="s">
        <v>18</v>
      </c>
      <c r="AJ66" s="34" t="s">
        <v>21</v>
      </c>
      <c r="AK66" s="25" t="s">
        <v>5</v>
      </c>
      <c r="AL66" s="32" t="s">
        <v>19</v>
      </c>
      <c r="AM66" s="34" t="s">
        <v>20</v>
      </c>
      <c r="AN66" s="45" t="s">
        <v>18</v>
      </c>
      <c r="AO66" s="34" t="s">
        <v>21</v>
      </c>
      <c r="AP66" s="32" t="s">
        <v>19</v>
      </c>
      <c r="AQ66" s="34" t="s">
        <v>20</v>
      </c>
      <c r="AR66" s="32" t="s">
        <v>19</v>
      </c>
      <c r="AS66" s="34" t="s">
        <v>20</v>
      </c>
      <c r="AT66" s="25" t="s">
        <v>4</v>
      </c>
    </row>
    <row r="67" spans="1:46" x14ac:dyDescent="0.2">
      <c r="A67" s="19" t="s">
        <v>32</v>
      </c>
      <c r="B67" s="19">
        <v>10</v>
      </c>
      <c r="C67" s="32">
        <v>2.87</v>
      </c>
      <c r="D67" s="32">
        <v>2.79</v>
      </c>
      <c r="E67" s="34">
        <f t="shared" si="8"/>
        <v>-8.0000000000000071E-2</v>
      </c>
      <c r="F67" s="32" t="s">
        <v>12</v>
      </c>
      <c r="G67" s="32">
        <v>2.79</v>
      </c>
      <c r="H67" s="32">
        <v>3.07</v>
      </c>
      <c r="I67" s="34">
        <f t="shared" si="11"/>
        <v>0.2799999999999998</v>
      </c>
      <c r="J67" s="32" t="s">
        <v>11</v>
      </c>
      <c r="K67" s="32">
        <v>2.72</v>
      </c>
      <c r="L67" s="32">
        <v>2.79</v>
      </c>
      <c r="M67" s="34">
        <f t="shared" si="6"/>
        <v>6.999999999999984E-2</v>
      </c>
      <c r="N67" s="32" t="s">
        <v>11</v>
      </c>
      <c r="O67" s="25" t="s">
        <v>5</v>
      </c>
      <c r="P67" s="32">
        <v>2.76</v>
      </c>
      <c r="Q67" s="32">
        <v>3.06</v>
      </c>
      <c r="R67" s="34">
        <f t="shared" si="10"/>
        <v>0.30000000000000027</v>
      </c>
      <c r="S67" s="32" t="s">
        <v>11</v>
      </c>
      <c r="T67" s="32">
        <v>2.89</v>
      </c>
      <c r="U67" s="32">
        <v>2.77</v>
      </c>
      <c r="V67" s="34">
        <f t="shared" si="4"/>
        <v>-0.12000000000000011</v>
      </c>
      <c r="W67" s="32" t="s">
        <v>12</v>
      </c>
      <c r="X67" s="32">
        <v>3.06</v>
      </c>
      <c r="Y67" s="32">
        <v>2.8</v>
      </c>
      <c r="Z67" s="34">
        <f t="shared" si="7"/>
        <v>-0.26000000000000023</v>
      </c>
      <c r="AA67" s="32" t="s">
        <v>12</v>
      </c>
      <c r="AB67" s="25" t="s">
        <v>4</v>
      </c>
      <c r="AC67" s="32" t="s">
        <v>18</v>
      </c>
      <c r="AD67" s="34" t="s">
        <v>20</v>
      </c>
      <c r="AE67" s="45" t="s">
        <v>18</v>
      </c>
      <c r="AF67" s="34" t="s">
        <v>21</v>
      </c>
      <c r="AG67" s="32" t="s">
        <v>19</v>
      </c>
      <c r="AH67" s="34" t="s">
        <v>20</v>
      </c>
      <c r="AI67" s="45" t="s">
        <v>18</v>
      </c>
      <c r="AJ67" s="34" t="s">
        <v>21</v>
      </c>
      <c r="AK67" s="25" t="s">
        <v>4</v>
      </c>
      <c r="AL67" s="32" t="s">
        <v>18</v>
      </c>
      <c r="AM67" s="34" t="s">
        <v>20</v>
      </c>
      <c r="AN67" s="32" t="s">
        <v>18</v>
      </c>
      <c r="AO67" s="34" t="s">
        <v>20</v>
      </c>
      <c r="AP67" s="45" t="s">
        <v>18</v>
      </c>
      <c r="AQ67" s="34" t="s">
        <v>21</v>
      </c>
      <c r="AR67" s="45" t="s">
        <v>18</v>
      </c>
      <c r="AS67" s="34" t="s">
        <v>21</v>
      </c>
      <c r="AT67" s="25" t="s">
        <v>5</v>
      </c>
    </row>
    <row r="68" spans="1:46" x14ac:dyDescent="0.2">
      <c r="A68" s="19" t="s">
        <v>32</v>
      </c>
      <c r="B68" s="19">
        <v>11</v>
      </c>
      <c r="C68" s="32">
        <v>3.48</v>
      </c>
      <c r="D68" s="32">
        <v>3.41</v>
      </c>
      <c r="E68" s="34">
        <f t="shared" si="8"/>
        <v>-6.999999999999984E-2</v>
      </c>
      <c r="F68" s="32" t="s">
        <v>12</v>
      </c>
      <c r="G68" s="32">
        <v>3.32</v>
      </c>
      <c r="H68" s="32">
        <v>2.79</v>
      </c>
      <c r="I68" s="34">
        <f t="shared" si="11"/>
        <v>-0.5299999999999998</v>
      </c>
      <c r="J68" s="32" t="s">
        <v>12</v>
      </c>
      <c r="K68" s="32">
        <v>2.8</v>
      </c>
      <c r="L68" s="32">
        <v>2.65</v>
      </c>
      <c r="M68" s="34">
        <f t="shared" si="6"/>
        <v>-0.14999999999999991</v>
      </c>
      <c r="N68" s="32" t="s">
        <v>12</v>
      </c>
      <c r="O68" s="25" t="s">
        <v>5</v>
      </c>
      <c r="P68" s="32">
        <v>3.89</v>
      </c>
      <c r="Q68" s="32">
        <v>3.36</v>
      </c>
      <c r="R68" s="34">
        <f t="shared" si="10"/>
        <v>-0.53000000000000025</v>
      </c>
      <c r="S68" s="32" t="s">
        <v>12</v>
      </c>
      <c r="T68" s="32">
        <v>3.14</v>
      </c>
      <c r="U68" s="32">
        <v>2.82</v>
      </c>
      <c r="V68" s="34">
        <f t="shared" si="4"/>
        <v>-0.32000000000000028</v>
      </c>
      <c r="W68" s="32" t="s">
        <v>12</v>
      </c>
      <c r="X68" s="32">
        <v>2.52</v>
      </c>
      <c r="Y68" s="32">
        <v>2.4900000000000002</v>
      </c>
      <c r="Z68" s="34">
        <f t="shared" si="7"/>
        <v>-2.9999999999999805E-2</v>
      </c>
      <c r="AA68" s="32" t="s">
        <v>12</v>
      </c>
      <c r="AB68" s="25" t="s">
        <v>4</v>
      </c>
      <c r="AC68" s="32" t="s">
        <v>19</v>
      </c>
      <c r="AD68" s="34" t="s">
        <v>20</v>
      </c>
      <c r="AE68" s="32" t="s">
        <v>18</v>
      </c>
      <c r="AF68" s="34" t="s">
        <v>20</v>
      </c>
      <c r="AG68" s="45" t="s">
        <v>18</v>
      </c>
      <c r="AH68" s="34" t="s">
        <v>21</v>
      </c>
      <c r="AI68" s="32" t="s">
        <v>19</v>
      </c>
      <c r="AJ68" s="34" t="s">
        <v>20</v>
      </c>
      <c r="AK68" s="25" t="s">
        <v>5</v>
      </c>
      <c r="AL68" s="32" t="s">
        <v>19</v>
      </c>
      <c r="AM68" s="34" t="s">
        <v>20</v>
      </c>
      <c r="AN68" s="45" t="s">
        <v>19</v>
      </c>
      <c r="AO68" s="34" t="s">
        <v>21</v>
      </c>
      <c r="AP68" s="45" t="s">
        <v>18</v>
      </c>
      <c r="AQ68" s="34" t="s">
        <v>21</v>
      </c>
      <c r="AR68" s="45" t="s">
        <v>18</v>
      </c>
      <c r="AS68" s="34" t="s">
        <v>21</v>
      </c>
      <c r="AT68" s="25" t="s">
        <v>5</v>
      </c>
    </row>
    <row r="69" spans="1:46" x14ac:dyDescent="0.2">
      <c r="A69" s="24" t="s">
        <v>32</v>
      </c>
      <c r="B69" s="24">
        <v>12</v>
      </c>
      <c r="C69" s="35">
        <v>3.96</v>
      </c>
      <c r="D69" s="35">
        <v>3.89</v>
      </c>
      <c r="E69" s="36">
        <f t="shared" si="8"/>
        <v>-6.999999999999984E-2</v>
      </c>
      <c r="F69" s="35" t="s">
        <v>12</v>
      </c>
      <c r="G69" s="35">
        <v>3.46</v>
      </c>
      <c r="H69" s="35">
        <v>3.54</v>
      </c>
      <c r="I69" s="36">
        <f t="shared" si="11"/>
        <v>8.0000000000000071E-2</v>
      </c>
      <c r="J69" s="35" t="s">
        <v>11</v>
      </c>
      <c r="K69" s="35">
        <v>3.09</v>
      </c>
      <c r="L69" s="35">
        <v>3.21</v>
      </c>
      <c r="M69" s="36">
        <f t="shared" si="6"/>
        <v>0.12000000000000011</v>
      </c>
      <c r="N69" s="35" t="s">
        <v>11</v>
      </c>
      <c r="O69" s="33" t="s">
        <v>6</v>
      </c>
      <c r="P69" s="35">
        <v>3.72</v>
      </c>
      <c r="Q69" s="35">
        <v>3.93</v>
      </c>
      <c r="R69" s="36">
        <f t="shared" si="10"/>
        <v>0.20999999999999996</v>
      </c>
      <c r="S69" s="35" t="s">
        <v>11</v>
      </c>
      <c r="T69" s="35">
        <v>3.42</v>
      </c>
      <c r="U69" s="35">
        <v>2.94</v>
      </c>
      <c r="V69" s="36">
        <f t="shared" si="4"/>
        <v>-0.48</v>
      </c>
      <c r="W69" s="35" t="s">
        <v>12</v>
      </c>
      <c r="X69" s="35">
        <v>3.16</v>
      </c>
      <c r="Y69" s="35">
        <v>3.09</v>
      </c>
      <c r="Z69" s="36">
        <f t="shared" si="7"/>
        <v>-7.0000000000000284E-2</v>
      </c>
      <c r="AA69" s="35" t="s">
        <v>12</v>
      </c>
      <c r="AB69" s="33" t="s">
        <v>5</v>
      </c>
      <c r="AC69" s="35" t="s">
        <v>18</v>
      </c>
      <c r="AD69" s="36" t="s">
        <v>20</v>
      </c>
      <c r="AE69" s="35" t="s">
        <v>18</v>
      </c>
      <c r="AF69" s="36" t="s">
        <v>20</v>
      </c>
      <c r="AG69" s="46" t="s">
        <v>19</v>
      </c>
      <c r="AH69" s="36" t="s">
        <v>21</v>
      </c>
      <c r="AI69" s="35" t="s">
        <v>18</v>
      </c>
      <c r="AJ69" s="36" t="s">
        <v>20</v>
      </c>
      <c r="AK69" s="33" t="s">
        <v>5</v>
      </c>
      <c r="AL69" s="46" t="s">
        <v>18</v>
      </c>
      <c r="AM69" s="36" t="s">
        <v>21</v>
      </c>
      <c r="AN69" s="46" t="s">
        <v>18</v>
      </c>
      <c r="AO69" s="36" t="s">
        <v>21</v>
      </c>
      <c r="AP69" s="35" t="s">
        <v>19</v>
      </c>
      <c r="AQ69" s="36" t="s">
        <v>20</v>
      </c>
      <c r="AR69" s="46" t="s">
        <v>19</v>
      </c>
      <c r="AS69" s="36" t="s">
        <v>21</v>
      </c>
      <c r="AT69" s="33" t="s">
        <v>4</v>
      </c>
    </row>
    <row r="70" spans="1:46" x14ac:dyDescent="0.2">
      <c r="A70" s="19" t="s">
        <v>33</v>
      </c>
      <c r="B70" s="3">
        <f>COUNT(B4:B69)</f>
        <v>66</v>
      </c>
    </row>
  </sheetData>
  <mergeCells count="21">
    <mergeCell ref="B1:O1"/>
    <mergeCell ref="P1:AB1"/>
    <mergeCell ref="AC1:AK1"/>
    <mergeCell ref="AL1:AT1"/>
    <mergeCell ref="G2:J2"/>
    <mergeCell ref="K2:N2"/>
    <mergeCell ref="P2:S2"/>
    <mergeCell ref="T2:W2"/>
    <mergeCell ref="X2:AA2"/>
    <mergeCell ref="F2:F3"/>
    <mergeCell ref="C2:E2"/>
    <mergeCell ref="AO2:AO3"/>
    <mergeCell ref="AQ2:AQ3"/>
    <mergeCell ref="AS2:AS3"/>
    <mergeCell ref="AT2:AT3"/>
    <mergeCell ref="AD2:AD3"/>
    <mergeCell ref="AF2:AF3"/>
    <mergeCell ref="AH2:AH3"/>
    <mergeCell ref="AJ2:AJ3"/>
    <mergeCell ref="AK2:AK3"/>
    <mergeCell ref="AM2:AM3"/>
  </mergeCells>
  <phoneticPr fontId="6" type="noConversion"/>
  <conditionalFormatting sqref="AC1:AS1048576">
    <cfRule type="containsText" dxfId="10" priority="1" operator="containsText" text="yes">
      <formula>NOT(ISERROR(SEARCH("yes",AC1)))</formula>
    </cfRule>
    <cfRule type="containsText" dxfId="9" priority="2" operator="containsText" text="yes">
      <formula>NOT(ISERROR(SEARCH("yes",AC1)))</formula>
    </cfRule>
    <cfRule type="containsText" dxfId="8" priority="4" operator="containsText" text="YES">
      <formula>NOT(ISERROR(SEARCH("YES",AC1)))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E4D5E-3E37-3B48-AD44-2D5E62AA66B5}">
  <sheetPr>
    <tabColor rgb="FFC00000"/>
  </sheetPr>
  <dimension ref="A1:AZ76"/>
  <sheetViews>
    <sheetView zoomScale="75" workbookViewId="0">
      <pane ySplit="1" topLeftCell="A37" activePane="bottomLeft" state="frozen"/>
      <selection pane="bottomLeft" activeCell="E76" sqref="E76"/>
    </sheetView>
  </sheetViews>
  <sheetFormatPr baseColWidth="10" defaultColWidth="11" defaultRowHeight="16" x14ac:dyDescent="0.2"/>
  <cols>
    <col min="5" max="5" width="11" style="3"/>
    <col min="7" max="7" width="11" style="68"/>
    <col min="9" max="9" width="11" style="3"/>
    <col min="10" max="10" width="11" customWidth="1"/>
    <col min="11" max="11" width="11" style="68"/>
    <col min="13" max="13" width="11" style="3"/>
    <col min="15" max="15" width="11" style="34"/>
    <col min="18" max="18" width="11" style="3"/>
    <col min="20" max="20" width="11" style="68"/>
    <col min="22" max="22" width="11" style="3"/>
    <col min="24" max="24" width="11" style="68"/>
    <col min="26" max="26" width="11" style="3"/>
    <col min="28" max="28" width="11" style="34"/>
    <col min="30" max="30" width="11" style="100"/>
    <col min="31" max="31" width="11" style="3"/>
    <col min="33" max="33" width="11" style="100"/>
    <col min="34" max="34" width="11" style="3"/>
    <col min="36" max="36" width="11" style="100"/>
    <col min="37" max="37" width="11" style="3"/>
    <col min="39" max="39" width="11" style="3"/>
    <col min="40" max="40" width="11" style="34"/>
    <col min="42" max="42" width="11" style="100"/>
    <col min="43" max="43" width="11" style="3"/>
    <col min="45" max="45" width="11" style="100"/>
    <col min="46" max="46" width="11" style="3"/>
    <col min="48" max="48" width="11" style="100"/>
    <col min="49" max="49" width="11" style="3"/>
    <col min="51" max="51" width="11" style="3"/>
    <col min="52" max="52" width="11" style="34"/>
  </cols>
  <sheetData>
    <row r="1" spans="1:52" x14ac:dyDescent="0.2">
      <c r="A1" s="70"/>
      <c r="B1" s="138" t="s">
        <v>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40"/>
      <c r="P1" s="138" t="s">
        <v>1</v>
      </c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40"/>
      <c r="AC1" s="138" t="s">
        <v>2</v>
      </c>
      <c r="AD1" s="138"/>
      <c r="AE1" s="139"/>
      <c r="AF1" s="139"/>
      <c r="AG1" s="139"/>
      <c r="AH1" s="139"/>
      <c r="AI1" s="139"/>
      <c r="AJ1" s="139"/>
      <c r="AK1" s="139"/>
      <c r="AL1" s="139"/>
      <c r="AM1" s="139"/>
      <c r="AN1" s="140"/>
      <c r="AO1" s="138" t="s">
        <v>3</v>
      </c>
      <c r="AP1" s="138"/>
      <c r="AQ1" s="139"/>
      <c r="AR1" s="139"/>
      <c r="AS1" s="139"/>
      <c r="AT1" s="139"/>
      <c r="AU1" s="139"/>
      <c r="AV1" s="139"/>
      <c r="AW1" s="139"/>
      <c r="AX1" s="139"/>
      <c r="AY1" s="139"/>
      <c r="AZ1" s="140"/>
    </row>
    <row r="2" spans="1:52" s="116" customFormat="1" ht="18" x14ac:dyDescent="0.2">
      <c r="A2" s="110" t="s">
        <v>16</v>
      </c>
      <c r="B2" s="110"/>
      <c r="C2" s="145" t="s">
        <v>41</v>
      </c>
      <c r="D2" s="146"/>
      <c r="E2" s="146"/>
      <c r="F2" s="143" t="s">
        <v>24</v>
      </c>
      <c r="G2" s="146" t="s">
        <v>39</v>
      </c>
      <c r="H2" s="147"/>
      <c r="I2" s="147"/>
      <c r="J2" s="147"/>
      <c r="K2" s="146" t="s">
        <v>40</v>
      </c>
      <c r="L2" s="147"/>
      <c r="M2" s="147"/>
      <c r="N2" s="147"/>
      <c r="O2" s="111"/>
      <c r="P2" s="146" t="s">
        <v>38</v>
      </c>
      <c r="Q2" s="147"/>
      <c r="R2" s="147"/>
      <c r="S2" s="147"/>
      <c r="T2" s="146" t="s">
        <v>39</v>
      </c>
      <c r="U2" s="147"/>
      <c r="V2" s="147"/>
      <c r="W2" s="147"/>
      <c r="X2" s="146" t="s">
        <v>40</v>
      </c>
      <c r="Y2" s="147"/>
      <c r="Z2" s="147"/>
      <c r="AA2" s="147"/>
      <c r="AB2" s="111"/>
      <c r="AC2" s="112"/>
      <c r="AD2" s="113"/>
      <c r="AE2" s="134" t="s">
        <v>7</v>
      </c>
      <c r="AF2" s="112"/>
      <c r="AG2" s="113"/>
      <c r="AH2" s="134" t="s">
        <v>7</v>
      </c>
      <c r="AI2" s="112"/>
      <c r="AJ2" s="113"/>
      <c r="AK2" s="134" t="s">
        <v>7</v>
      </c>
      <c r="AL2" s="112"/>
      <c r="AM2" s="134" t="s">
        <v>7</v>
      </c>
      <c r="AN2" s="136" t="s">
        <v>8</v>
      </c>
      <c r="AO2" s="114"/>
      <c r="AP2" s="115"/>
      <c r="AQ2" s="134" t="s">
        <v>7</v>
      </c>
      <c r="AR2" s="114"/>
      <c r="AS2" s="115"/>
      <c r="AT2" s="134" t="s">
        <v>7</v>
      </c>
      <c r="AU2" s="114"/>
      <c r="AV2" s="115"/>
      <c r="AW2" s="134" t="s">
        <v>7</v>
      </c>
      <c r="AX2" s="114"/>
      <c r="AY2" s="134" t="s">
        <v>7</v>
      </c>
      <c r="AZ2" s="136" t="s">
        <v>9</v>
      </c>
    </row>
    <row r="3" spans="1:52" x14ac:dyDescent="0.2">
      <c r="A3" s="1" t="s">
        <v>17</v>
      </c>
      <c r="B3" s="1" t="s">
        <v>10</v>
      </c>
      <c r="C3" s="71" t="s">
        <v>11</v>
      </c>
      <c r="D3" s="71" t="s">
        <v>12</v>
      </c>
      <c r="E3" s="71" t="s">
        <v>23</v>
      </c>
      <c r="F3" s="143"/>
      <c r="G3" s="73" t="s">
        <v>11</v>
      </c>
      <c r="H3" s="71" t="s">
        <v>12</v>
      </c>
      <c r="I3" s="71" t="s">
        <v>23</v>
      </c>
      <c r="J3" s="2" t="s">
        <v>13</v>
      </c>
      <c r="K3" s="73" t="s">
        <v>11</v>
      </c>
      <c r="L3" s="71" t="s">
        <v>12</v>
      </c>
      <c r="M3" s="71" t="s">
        <v>23</v>
      </c>
      <c r="N3" s="2" t="s">
        <v>13</v>
      </c>
      <c r="O3" s="31" t="s">
        <v>14</v>
      </c>
      <c r="P3" s="71" t="s">
        <v>11</v>
      </c>
      <c r="Q3" s="71" t="s">
        <v>12</v>
      </c>
      <c r="R3" s="71" t="s">
        <v>23</v>
      </c>
      <c r="S3" s="2" t="s">
        <v>13</v>
      </c>
      <c r="T3" s="73" t="s">
        <v>11</v>
      </c>
      <c r="U3" s="71" t="s">
        <v>12</v>
      </c>
      <c r="V3" s="71" t="s">
        <v>23</v>
      </c>
      <c r="W3" s="2" t="s">
        <v>13</v>
      </c>
      <c r="X3" s="73" t="s">
        <v>11</v>
      </c>
      <c r="Y3" s="71" t="s">
        <v>12</v>
      </c>
      <c r="Z3" s="71" t="s">
        <v>23</v>
      </c>
      <c r="AA3" s="2" t="s">
        <v>13</v>
      </c>
      <c r="AB3" s="31" t="s">
        <v>14</v>
      </c>
      <c r="AC3" s="71" t="s">
        <v>37</v>
      </c>
      <c r="AD3" s="87" t="s">
        <v>38</v>
      </c>
      <c r="AE3" s="135"/>
      <c r="AF3" s="71" t="s">
        <v>34</v>
      </c>
      <c r="AG3" s="87" t="s">
        <v>39</v>
      </c>
      <c r="AH3" s="135"/>
      <c r="AI3" s="71" t="s">
        <v>35</v>
      </c>
      <c r="AJ3" s="87" t="s">
        <v>40</v>
      </c>
      <c r="AK3" s="135"/>
      <c r="AL3" s="71" t="s">
        <v>36</v>
      </c>
      <c r="AM3" s="135"/>
      <c r="AN3" s="137"/>
      <c r="AO3" s="71" t="s">
        <v>37</v>
      </c>
      <c r="AP3" s="87" t="s">
        <v>38</v>
      </c>
      <c r="AQ3" s="135"/>
      <c r="AR3" s="71" t="s">
        <v>34</v>
      </c>
      <c r="AS3" s="87" t="s">
        <v>39</v>
      </c>
      <c r="AT3" s="135"/>
      <c r="AU3" s="71" t="s">
        <v>35</v>
      </c>
      <c r="AV3" s="87" t="s">
        <v>40</v>
      </c>
      <c r="AW3" s="135"/>
      <c r="AX3" s="71" t="s">
        <v>36</v>
      </c>
      <c r="AY3" s="135"/>
      <c r="AZ3" s="137"/>
    </row>
    <row r="4" spans="1:52" x14ac:dyDescent="0.2">
      <c r="A4" s="69" t="s">
        <v>17</v>
      </c>
      <c r="B4" s="69">
        <v>1</v>
      </c>
      <c r="C4" s="7">
        <v>3.31</v>
      </c>
      <c r="D4" s="7">
        <v>3.17</v>
      </c>
      <c r="E4" s="8">
        <f>D4-C4</f>
        <v>-0.14000000000000012</v>
      </c>
      <c r="F4" s="72" t="s">
        <v>12</v>
      </c>
      <c r="G4" s="74">
        <v>2.87</v>
      </c>
      <c r="H4" s="7">
        <v>2.65</v>
      </c>
      <c r="I4" s="8">
        <f>H4-G4</f>
        <v>-0.2200000000000002</v>
      </c>
      <c r="J4" s="72" t="s">
        <v>12</v>
      </c>
      <c r="K4" s="74">
        <v>2.37</v>
      </c>
      <c r="L4" s="7">
        <v>3.07</v>
      </c>
      <c r="M4" s="8">
        <f>L4-K4</f>
        <v>0.69999999999999973</v>
      </c>
      <c r="N4" s="72" t="s">
        <v>11</v>
      </c>
      <c r="O4" s="25" t="s">
        <v>6</v>
      </c>
      <c r="P4" s="7">
        <v>3.28</v>
      </c>
      <c r="Q4" s="7">
        <v>3.6</v>
      </c>
      <c r="R4" s="69">
        <f>Q4-P4</f>
        <v>0.32000000000000028</v>
      </c>
      <c r="S4" s="72" t="s">
        <v>11</v>
      </c>
      <c r="T4" s="74">
        <v>2.93</v>
      </c>
      <c r="U4" s="7">
        <v>2.95</v>
      </c>
      <c r="V4" s="8">
        <f>U4-T4</f>
        <v>2.0000000000000018E-2</v>
      </c>
      <c r="W4" s="72" t="s">
        <v>11</v>
      </c>
      <c r="X4" s="74">
        <v>2.65</v>
      </c>
      <c r="Y4" s="7">
        <v>3.14</v>
      </c>
      <c r="Z4" s="8">
        <f>Y4-X4</f>
        <v>0.49000000000000021</v>
      </c>
      <c r="AA4" s="72" t="s">
        <v>11</v>
      </c>
      <c r="AB4" s="25" t="s">
        <v>25</v>
      </c>
      <c r="AC4" s="72" t="s">
        <v>18</v>
      </c>
      <c r="AD4" s="88" t="s">
        <v>12</v>
      </c>
      <c r="AE4" s="69" t="s">
        <v>20</v>
      </c>
      <c r="AF4" s="72" t="s">
        <v>18</v>
      </c>
      <c r="AG4" s="88" t="s">
        <v>12</v>
      </c>
      <c r="AH4" s="69" t="s">
        <v>20</v>
      </c>
      <c r="AI4" s="72" t="s">
        <v>19</v>
      </c>
      <c r="AJ4" s="88" t="s">
        <v>11</v>
      </c>
      <c r="AK4" s="69" t="s">
        <v>20</v>
      </c>
      <c r="AL4" s="40" t="s">
        <v>18</v>
      </c>
      <c r="AM4" s="69" t="s">
        <v>21</v>
      </c>
      <c r="AN4" s="25" t="s">
        <v>6</v>
      </c>
      <c r="AO4" s="40" t="s">
        <v>18</v>
      </c>
      <c r="AP4" s="89" t="s">
        <v>12</v>
      </c>
      <c r="AQ4" s="69" t="s">
        <v>21</v>
      </c>
      <c r="AR4" s="40" t="s">
        <v>18</v>
      </c>
      <c r="AS4" s="89" t="s">
        <v>12</v>
      </c>
      <c r="AT4" s="69" t="s">
        <v>21</v>
      </c>
      <c r="AU4" s="72" t="s">
        <v>19</v>
      </c>
      <c r="AV4" s="88" t="s">
        <v>11</v>
      </c>
      <c r="AW4" s="69" t="s">
        <v>20</v>
      </c>
      <c r="AX4" s="72" t="s">
        <v>18</v>
      </c>
      <c r="AY4" s="69" t="s">
        <v>20</v>
      </c>
      <c r="AZ4" s="25" t="s">
        <v>15</v>
      </c>
    </row>
    <row r="5" spans="1:52" x14ac:dyDescent="0.2">
      <c r="A5" s="69" t="s">
        <v>17</v>
      </c>
      <c r="B5" s="69">
        <v>2</v>
      </c>
      <c r="C5" s="7">
        <v>3.54</v>
      </c>
      <c r="D5" s="7">
        <v>3.4</v>
      </c>
      <c r="E5" s="8">
        <f t="shared" ref="E5:E68" si="0">D5-C5</f>
        <v>-0.14000000000000012</v>
      </c>
      <c r="F5" s="72" t="s">
        <v>12</v>
      </c>
      <c r="G5" s="74">
        <v>2.96</v>
      </c>
      <c r="H5" s="7">
        <v>2.68</v>
      </c>
      <c r="I5" s="8">
        <f t="shared" ref="I5:I68" si="1">H5-G5</f>
        <v>-0.2799999999999998</v>
      </c>
      <c r="J5" s="72" t="s">
        <v>12</v>
      </c>
      <c r="K5" s="74">
        <v>2.68</v>
      </c>
      <c r="L5" s="7">
        <v>2.87</v>
      </c>
      <c r="M5" s="8">
        <f t="shared" ref="M5:M14" si="2">L5-K5</f>
        <v>0.18999999999999995</v>
      </c>
      <c r="N5" s="72" t="s">
        <v>11</v>
      </c>
      <c r="O5" s="25" t="s">
        <v>5</v>
      </c>
      <c r="P5" s="7">
        <v>3.35</v>
      </c>
      <c r="Q5" s="7">
        <v>2.93</v>
      </c>
      <c r="R5" s="69">
        <f t="shared" ref="R5:R68" si="3">Q5-P5</f>
        <v>-0.41999999999999993</v>
      </c>
      <c r="S5" s="72" t="s">
        <v>12</v>
      </c>
      <c r="T5" s="74">
        <v>3.1</v>
      </c>
      <c r="U5" s="7">
        <v>2.94</v>
      </c>
      <c r="V5" s="8">
        <f t="shared" ref="V5:V69" si="4">U5-T5</f>
        <v>-0.16000000000000014</v>
      </c>
      <c r="W5" s="72" t="s">
        <v>12</v>
      </c>
      <c r="X5" s="74">
        <v>2.97</v>
      </c>
      <c r="Y5" s="7">
        <v>2.4700000000000002</v>
      </c>
      <c r="Z5" s="8">
        <f t="shared" ref="Z5:Z68" si="5">Y5-X5</f>
        <v>-0.5</v>
      </c>
      <c r="AA5" s="72" t="s">
        <v>12</v>
      </c>
      <c r="AB5" s="25" t="s">
        <v>6</v>
      </c>
      <c r="AC5" s="72" t="s">
        <v>18</v>
      </c>
      <c r="AD5" s="88" t="s">
        <v>12</v>
      </c>
      <c r="AE5" s="69" t="s">
        <v>20</v>
      </c>
      <c r="AF5" s="40" t="s">
        <v>19</v>
      </c>
      <c r="AG5" s="89" t="s">
        <v>11</v>
      </c>
      <c r="AH5" s="86" t="s">
        <v>21</v>
      </c>
      <c r="AI5" s="72" t="s">
        <v>18</v>
      </c>
      <c r="AJ5" s="88" t="s">
        <v>12</v>
      </c>
      <c r="AK5" s="69" t="s">
        <v>20</v>
      </c>
      <c r="AL5" s="72" t="s">
        <v>19</v>
      </c>
      <c r="AM5" s="69" t="s">
        <v>20</v>
      </c>
      <c r="AN5" s="25" t="s">
        <v>4</v>
      </c>
      <c r="AO5" s="40" t="s">
        <v>18</v>
      </c>
      <c r="AP5" s="89" t="s">
        <v>12</v>
      </c>
      <c r="AQ5" s="69" t="s">
        <v>21</v>
      </c>
      <c r="AR5" s="40" t="s">
        <v>18</v>
      </c>
      <c r="AS5" s="89" t="s">
        <v>12</v>
      </c>
      <c r="AT5" s="69" t="s">
        <v>21</v>
      </c>
      <c r="AU5" s="40" t="s">
        <v>18</v>
      </c>
      <c r="AV5" s="89" t="s">
        <v>12</v>
      </c>
      <c r="AW5" s="69" t="s">
        <v>21</v>
      </c>
      <c r="AX5" s="40" t="s">
        <v>19</v>
      </c>
      <c r="AY5" s="69" t="s">
        <v>21</v>
      </c>
      <c r="AZ5" s="25" t="s">
        <v>15</v>
      </c>
    </row>
    <row r="6" spans="1:52" x14ac:dyDescent="0.2">
      <c r="A6" s="69" t="s">
        <v>17</v>
      </c>
      <c r="B6" s="69">
        <v>3</v>
      </c>
      <c r="C6" s="7">
        <v>3.78</v>
      </c>
      <c r="D6" s="7">
        <v>4.05</v>
      </c>
      <c r="E6" s="8">
        <f t="shared" si="0"/>
        <v>0.27</v>
      </c>
      <c r="F6" s="72" t="s">
        <v>11</v>
      </c>
      <c r="G6" s="74">
        <v>3.15</v>
      </c>
      <c r="H6" s="7">
        <v>3.12</v>
      </c>
      <c r="I6" s="8">
        <f t="shared" si="1"/>
        <v>-2.9999999999999805E-2</v>
      </c>
      <c r="J6" s="72" t="s">
        <v>12</v>
      </c>
      <c r="K6" s="74">
        <v>3.24</v>
      </c>
      <c r="L6" s="7">
        <v>3.14</v>
      </c>
      <c r="M6" s="8">
        <f t="shared" si="2"/>
        <v>-0.10000000000000009</v>
      </c>
      <c r="N6" s="72" t="s">
        <v>12</v>
      </c>
      <c r="O6" s="25" t="s">
        <v>26</v>
      </c>
      <c r="P6" s="7">
        <v>3.97</v>
      </c>
      <c r="Q6" s="7">
        <v>4.34</v>
      </c>
      <c r="R6" s="69">
        <f t="shared" si="3"/>
        <v>0.36999999999999966</v>
      </c>
      <c r="S6" s="72" t="s">
        <v>11</v>
      </c>
      <c r="T6" s="74">
        <v>3.68</v>
      </c>
      <c r="U6" s="7">
        <v>3.47</v>
      </c>
      <c r="V6" s="8">
        <f t="shared" si="4"/>
        <v>-0.20999999999999996</v>
      </c>
      <c r="W6" s="72" t="s">
        <v>12</v>
      </c>
      <c r="X6" s="74">
        <v>3.72</v>
      </c>
      <c r="Y6" s="7">
        <v>3.58</v>
      </c>
      <c r="Z6" s="8">
        <f t="shared" si="5"/>
        <v>-0.14000000000000012</v>
      </c>
      <c r="AA6" s="72" t="s">
        <v>12</v>
      </c>
      <c r="AB6" s="25" t="s">
        <v>4</v>
      </c>
      <c r="AC6" s="72" t="s">
        <v>19</v>
      </c>
      <c r="AD6" s="88" t="s">
        <v>11</v>
      </c>
      <c r="AE6" s="69" t="s">
        <v>20</v>
      </c>
      <c r="AF6" s="72" t="s">
        <v>18</v>
      </c>
      <c r="AG6" s="88" t="s">
        <v>12</v>
      </c>
      <c r="AH6" s="69" t="s">
        <v>20</v>
      </c>
      <c r="AI6" s="72" t="s">
        <v>18</v>
      </c>
      <c r="AJ6" s="88" t="s">
        <v>12</v>
      </c>
      <c r="AK6" s="69" t="s">
        <v>20</v>
      </c>
      <c r="AL6" s="40" t="s">
        <v>19</v>
      </c>
      <c r="AM6" s="69" t="s">
        <v>21</v>
      </c>
      <c r="AN6" s="25" t="s">
        <v>6</v>
      </c>
      <c r="AO6" s="72" t="s">
        <v>18</v>
      </c>
      <c r="AP6" s="88" t="s">
        <v>12</v>
      </c>
      <c r="AQ6" s="69" t="s">
        <v>20</v>
      </c>
      <c r="AR6" s="72" t="s">
        <v>18</v>
      </c>
      <c r="AS6" s="88" t="s">
        <v>12</v>
      </c>
      <c r="AT6" s="69" t="s">
        <v>20</v>
      </c>
      <c r="AU6" s="40" t="s">
        <v>18</v>
      </c>
      <c r="AV6" s="89" t="s">
        <v>12</v>
      </c>
      <c r="AW6" s="69" t="s">
        <v>21</v>
      </c>
      <c r="AX6" s="40" t="s">
        <v>18</v>
      </c>
      <c r="AY6" s="69" t="s">
        <v>21</v>
      </c>
      <c r="AZ6" s="25" t="s">
        <v>5</v>
      </c>
    </row>
    <row r="7" spans="1:52" x14ac:dyDescent="0.2">
      <c r="A7" s="69" t="s">
        <v>17</v>
      </c>
      <c r="B7" s="69">
        <v>4</v>
      </c>
      <c r="C7" s="7">
        <v>2.35</v>
      </c>
      <c r="D7" s="7">
        <v>2.5</v>
      </c>
      <c r="E7" s="8">
        <f t="shared" si="0"/>
        <v>0.14999999999999991</v>
      </c>
      <c r="F7" s="72" t="s">
        <v>11</v>
      </c>
      <c r="G7" s="74">
        <v>2.57</v>
      </c>
      <c r="H7" s="7">
        <v>2.71</v>
      </c>
      <c r="I7" s="8">
        <f t="shared" si="1"/>
        <v>0.14000000000000012</v>
      </c>
      <c r="J7" s="72" t="s">
        <v>11</v>
      </c>
      <c r="K7" s="74">
        <v>2.35</v>
      </c>
      <c r="L7" s="7">
        <v>2.35</v>
      </c>
      <c r="M7" s="8">
        <f t="shared" si="2"/>
        <v>0</v>
      </c>
      <c r="N7" s="72" t="s">
        <v>29</v>
      </c>
      <c r="O7" s="25" t="s">
        <v>26</v>
      </c>
      <c r="P7" s="7">
        <v>2.79</v>
      </c>
      <c r="Q7" s="7">
        <v>2.5499999999999998</v>
      </c>
      <c r="R7" s="69">
        <f t="shared" si="3"/>
        <v>-0.24000000000000021</v>
      </c>
      <c r="S7" s="72" t="s">
        <v>12</v>
      </c>
      <c r="T7" s="74">
        <v>2.7</v>
      </c>
      <c r="U7" s="7">
        <v>2.78</v>
      </c>
      <c r="V7" s="8">
        <f t="shared" si="4"/>
        <v>7.9999999999999627E-2</v>
      </c>
      <c r="W7" s="72" t="s">
        <v>11</v>
      </c>
      <c r="X7" s="74">
        <v>2.5299999999999998</v>
      </c>
      <c r="Y7" s="7">
        <v>2.58</v>
      </c>
      <c r="Z7" s="8">
        <f t="shared" si="5"/>
        <v>5.0000000000000266E-2</v>
      </c>
      <c r="AA7" s="72" t="s">
        <v>11</v>
      </c>
      <c r="AB7" s="25" t="s">
        <v>4</v>
      </c>
      <c r="AC7" s="72" t="s">
        <v>18</v>
      </c>
      <c r="AD7" s="88" t="s">
        <v>12</v>
      </c>
      <c r="AE7" s="69" t="s">
        <v>20</v>
      </c>
      <c r="AF7" s="72" t="s">
        <v>18</v>
      </c>
      <c r="AG7" s="88" t="s">
        <v>12</v>
      </c>
      <c r="AH7" s="69" t="s">
        <v>20</v>
      </c>
      <c r="AI7" s="40" t="s">
        <v>18</v>
      </c>
      <c r="AJ7" s="89" t="s">
        <v>12</v>
      </c>
      <c r="AK7" s="69" t="s">
        <v>21</v>
      </c>
      <c r="AL7" s="72" t="s">
        <v>18</v>
      </c>
      <c r="AM7" s="69" t="s">
        <v>20</v>
      </c>
      <c r="AN7" s="25" t="s">
        <v>5</v>
      </c>
      <c r="AO7" s="72" t="s">
        <v>18</v>
      </c>
      <c r="AP7" s="88" t="s">
        <v>12</v>
      </c>
      <c r="AQ7" s="69" t="s">
        <v>20</v>
      </c>
      <c r="AR7" s="40" t="s">
        <v>18</v>
      </c>
      <c r="AS7" s="89" t="s">
        <v>12</v>
      </c>
      <c r="AT7" s="69" t="s">
        <v>21</v>
      </c>
      <c r="AU7" s="40" t="s">
        <v>18</v>
      </c>
      <c r="AV7" s="89" t="s">
        <v>12</v>
      </c>
      <c r="AW7" s="69" t="s">
        <v>21</v>
      </c>
      <c r="AX7" s="72" t="s">
        <v>18</v>
      </c>
      <c r="AY7" s="69" t="s">
        <v>20</v>
      </c>
      <c r="AZ7" s="25" t="s">
        <v>5</v>
      </c>
    </row>
    <row r="8" spans="1:52" x14ac:dyDescent="0.2">
      <c r="A8" s="69" t="s">
        <v>17</v>
      </c>
      <c r="B8" s="69">
        <v>5</v>
      </c>
      <c r="C8" s="7">
        <v>3.04</v>
      </c>
      <c r="D8" s="7">
        <v>2.98</v>
      </c>
      <c r="E8" s="8">
        <f t="shared" si="0"/>
        <v>-6.0000000000000053E-2</v>
      </c>
      <c r="F8" s="72" t="s">
        <v>12</v>
      </c>
      <c r="G8" s="74">
        <v>2.87</v>
      </c>
      <c r="H8" s="7">
        <v>2.65</v>
      </c>
      <c r="I8" s="8">
        <f t="shared" si="1"/>
        <v>-0.2200000000000002</v>
      </c>
      <c r="J8" s="72" t="s">
        <v>12</v>
      </c>
      <c r="K8" s="74">
        <v>3.04</v>
      </c>
      <c r="L8" s="7">
        <v>2.88</v>
      </c>
      <c r="M8" s="8">
        <f t="shared" si="2"/>
        <v>-0.16000000000000014</v>
      </c>
      <c r="N8" s="72" t="s">
        <v>12</v>
      </c>
      <c r="O8" s="25" t="s">
        <v>5</v>
      </c>
      <c r="P8" s="7">
        <v>3.02</v>
      </c>
      <c r="Q8" s="7">
        <v>2.8</v>
      </c>
      <c r="R8" s="69">
        <f t="shared" si="3"/>
        <v>-0.2200000000000002</v>
      </c>
      <c r="S8" s="72" t="s">
        <v>12</v>
      </c>
      <c r="T8" s="74">
        <v>3.13</v>
      </c>
      <c r="U8" s="7">
        <v>2.98</v>
      </c>
      <c r="V8" s="8">
        <f t="shared" si="4"/>
        <v>-0.14999999999999991</v>
      </c>
      <c r="W8" s="72" t="s">
        <v>12</v>
      </c>
      <c r="X8" s="74">
        <v>2.93</v>
      </c>
      <c r="Y8" s="7">
        <v>2.86</v>
      </c>
      <c r="Z8" s="8">
        <f t="shared" si="5"/>
        <v>-7.0000000000000284E-2</v>
      </c>
      <c r="AA8" s="72" t="s">
        <v>12</v>
      </c>
      <c r="AB8" s="25" t="s">
        <v>4</v>
      </c>
      <c r="AC8" s="72" t="s">
        <v>18</v>
      </c>
      <c r="AD8" s="88" t="s">
        <v>12</v>
      </c>
      <c r="AE8" s="69" t="s">
        <v>20</v>
      </c>
      <c r="AF8" s="72" t="s">
        <v>18</v>
      </c>
      <c r="AG8" s="88" t="s">
        <v>12</v>
      </c>
      <c r="AH8" s="69" t="s">
        <v>20</v>
      </c>
      <c r="AI8" s="72" t="s">
        <v>18</v>
      </c>
      <c r="AJ8" s="88" t="s">
        <v>12</v>
      </c>
      <c r="AK8" s="69" t="s">
        <v>20</v>
      </c>
      <c r="AL8" s="40" t="s">
        <v>19</v>
      </c>
      <c r="AM8" s="69" t="s">
        <v>21</v>
      </c>
      <c r="AN8" s="25" t="s">
        <v>6</v>
      </c>
      <c r="AO8" s="72" t="s">
        <v>19</v>
      </c>
      <c r="AP8" s="88" t="s">
        <v>11</v>
      </c>
      <c r="AQ8" s="69" t="s">
        <v>20</v>
      </c>
      <c r="AR8" s="72" t="s">
        <v>18</v>
      </c>
      <c r="AS8" s="88" t="s">
        <v>12</v>
      </c>
      <c r="AT8" s="69" t="s">
        <v>20</v>
      </c>
      <c r="AU8" s="40" t="s">
        <v>18</v>
      </c>
      <c r="AV8" s="89" t="s">
        <v>12</v>
      </c>
      <c r="AW8" s="69" t="s">
        <v>21</v>
      </c>
      <c r="AX8" s="40" t="s">
        <v>22</v>
      </c>
      <c r="AY8" s="69" t="s">
        <v>21</v>
      </c>
      <c r="AZ8" s="25" t="s">
        <v>5</v>
      </c>
    </row>
    <row r="9" spans="1:52" x14ac:dyDescent="0.2">
      <c r="A9" s="69" t="s">
        <v>17</v>
      </c>
      <c r="B9" s="69">
        <v>7</v>
      </c>
      <c r="C9" s="7">
        <v>3.11</v>
      </c>
      <c r="D9" s="7">
        <v>2.66</v>
      </c>
      <c r="E9" s="8">
        <f t="shared" si="0"/>
        <v>-0.44999999999999973</v>
      </c>
      <c r="F9" s="72" t="s">
        <v>12</v>
      </c>
      <c r="G9" s="74">
        <v>2.7</v>
      </c>
      <c r="H9" s="7">
        <v>3.06</v>
      </c>
      <c r="I9" s="8">
        <f t="shared" si="1"/>
        <v>0.35999999999999988</v>
      </c>
      <c r="J9" s="72" t="s">
        <v>11</v>
      </c>
      <c r="K9" s="74">
        <v>2.71</v>
      </c>
      <c r="L9" s="7">
        <v>3</v>
      </c>
      <c r="M9" s="8">
        <f t="shared" si="2"/>
        <v>0.29000000000000004</v>
      </c>
      <c r="N9" s="72" t="s">
        <v>11</v>
      </c>
      <c r="O9" s="25" t="s">
        <v>26</v>
      </c>
      <c r="P9" s="7">
        <v>2.78</v>
      </c>
      <c r="Q9" s="7">
        <v>3.05</v>
      </c>
      <c r="R9" s="69">
        <f t="shared" si="3"/>
        <v>0.27</v>
      </c>
      <c r="S9" s="72" t="s">
        <v>11</v>
      </c>
      <c r="T9" s="74">
        <v>2.59</v>
      </c>
      <c r="U9" s="7">
        <v>2.82</v>
      </c>
      <c r="V9" s="8">
        <f t="shared" si="4"/>
        <v>0.22999999999999998</v>
      </c>
      <c r="W9" s="72" t="s">
        <v>11</v>
      </c>
      <c r="X9" s="74">
        <v>2.41</v>
      </c>
      <c r="Y9" s="7">
        <v>2.34</v>
      </c>
      <c r="Z9" s="8">
        <f t="shared" si="5"/>
        <v>-7.0000000000000284E-2</v>
      </c>
      <c r="AA9" s="72" t="s">
        <v>12</v>
      </c>
      <c r="AB9" s="25" t="s">
        <v>4</v>
      </c>
      <c r="AC9" s="72" t="s">
        <v>18</v>
      </c>
      <c r="AD9" s="88" t="s">
        <v>12</v>
      </c>
      <c r="AE9" s="69" t="s">
        <v>20</v>
      </c>
      <c r="AF9" s="72" t="s">
        <v>19</v>
      </c>
      <c r="AG9" s="88" t="s">
        <v>11</v>
      </c>
      <c r="AH9" s="69" t="s">
        <v>20</v>
      </c>
      <c r="AI9" s="72" t="s">
        <v>18</v>
      </c>
      <c r="AJ9" s="88" t="s">
        <v>12</v>
      </c>
      <c r="AK9" s="69" t="s">
        <v>20</v>
      </c>
      <c r="AL9" s="40" t="s">
        <v>19</v>
      </c>
      <c r="AM9" s="69" t="s">
        <v>21</v>
      </c>
      <c r="AN9" s="25" t="s">
        <v>6</v>
      </c>
      <c r="AO9" s="72" t="s">
        <v>18</v>
      </c>
      <c r="AP9" s="88" t="s">
        <v>12</v>
      </c>
      <c r="AQ9" s="69" t="s">
        <v>20</v>
      </c>
      <c r="AR9" s="72" t="s">
        <v>19</v>
      </c>
      <c r="AS9" s="88" t="s">
        <v>11</v>
      </c>
      <c r="AT9" s="69" t="s">
        <v>20</v>
      </c>
      <c r="AU9" s="40" t="s">
        <v>18</v>
      </c>
      <c r="AV9" s="89" t="s">
        <v>12</v>
      </c>
      <c r="AW9" s="69" t="s">
        <v>21</v>
      </c>
      <c r="AX9" s="72" t="s">
        <v>18</v>
      </c>
      <c r="AY9" s="69" t="s">
        <v>20</v>
      </c>
      <c r="AZ9" s="25" t="s">
        <v>5</v>
      </c>
    </row>
    <row r="10" spans="1:52" x14ac:dyDescent="0.2">
      <c r="A10" s="69" t="s">
        <v>17</v>
      </c>
      <c r="B10" s="69">
        <v>8</v>
      </c>
      <c r="C10" s="7">
        <v>3.44</v>
      </c>
      <c r="D10" s="7">
        <v>3.21</v>
      </c>
      <c r="E10" s="8">
        <f t="shared" si="0"/>
        <v>-0.22999999999999998</v>
      </c>
      <c r="F10" s="72" t="s">
        <v>12</v>
      </c>
      <c r="G10" s="74">
        <v>3.13</v>
      </c>
      <c r="H10" s="7">
        <v>3.06</v>
      </c>
      <c r="I10" s="8">
        <f t="shared" si="1"/>
        <v>-6.999999999999984E-2</v>
      </c>
      <c r="J10" s="72" t="s">
        <v>12</v>
      </c>
      <c r="K10" s="74">
        <v>3.07</v>
      </c>
      <c r="L10" s="7">
        <v>3.13</v>
      </c>
      <c r="M10" s="8">
        <f t="shared" si="2"/>
        <v>6.0000000000000053E-2</v>
      </c>
      <c r="N10" s="72" t="s">
        <v>11</v>
      </c>
      <c r="O10" s="25" t="s">
        <v>26</v>
      </c>
      <c r="P10" s="7">
        <v>3.62</v>
      </c>
      <c r="Q10" s="7">
        <v>3.39</v>
      </c>
      <c r="R10" s="69">
        <f t="shared" si="3"/>
        <v>-0.22999999999999998</v>
      </c>
      <c r="S10" s="72" t="s">
        <v>12</v>
      </c>
      <c r="T10" s="74">
        <v>3.41</v>
      </c>
      <c r="U10" s="7">
        <v>3.23</v>
      </c>
      <c r="V10" s="8">
        <f t="shared" si="4"/>
        <v>-0.18000000000000016</v>
      </c>
      <c r="W10" s="72" t="s">
        <v>12</v>
      </c>
      <c r="X10" s="74">
        <v>3.01</v>
      </c>
      <c r="Y10" s="7">
        <v>3.18</v>
      </c>
      <c r="Z10" s="8">
        <f t="shared" si="5"/>
        <v>0.17000000000000037</v>
      </c>
      <c r="AA10" s="72" t="s">
        <v>11</v>
      </c>
      <c r="AB10" s="25" t="s">
        <v>4</v>
      </c>
      <c r="AC10" s="72" t="s">
        <v>18</v>
      </c>
      <c r="AD10" s="88" t="s">
        <v>12</v>
      </c>
      <c r="AE10" s="69" t="s">
        <v>20</v>
      </c>
      <c r="AF10" s="72" t="s">
        <v>18</v>
      </c>
      <c r="AG10" s="88" t="s">
        <v>12</v>
      </c>
      <c r="AH10" s="69" t="s">
        <v>20</v>
      </c>
      <c r="AI10" s="72" t="s">
        <v>19</v>
      </c>
      <c r="AJ10" s="88" t="s">
        <v>11</v>
      </c>
      <c r="AK10" s="69" t="s">
        <v>20</v>
      </c>
      <c r="AL10" s="40" t="s">
        <v>18</v>
      </c>
      <c r="AM10" s="69" t="s">
        <v>21</v>
      </c>
      <c r="AN10" s="25" t="s">
        <v>6</v>
      </c>
      <c r="AO10" s="40" t="s">
        <v>18</v>
      </c>
      <c r="AP10" s="89" t="s">
        <v>12</v>
      </c>
      <c r="AQ10" s="69" t="s">
        <v>21</v>
      </c>
      <c r="AR10" s="40" t="s">
        <v>18</v>
      </c>
      <c r="AS10" s="89" t="s">
        <v>12</v>
      </c>
      <c r="AT10" s="69" t="s">
        <v>21</v>
      </c>
      <c r="AU10" s="40" t="s">
        <v>19</v>
      </c>
      <c r="AV10" s="89" t="s">
        <v>11</v>
      </c>
      <c r="AW10" s="69" t="s">
        <v>21</v>
      </c>
      <c r="AX10" s="40" t="s">
        <v>18</v>
      </c>
      <c r="AY10" s="69" t="s">
        <v>21</v>
      </c>
      <c r="AZ10" s="25" t="s">
        <v>6</v>
      </c>
    </row>
    <row r="11" spans="1:52" x14ac:dyDescent="0.2">
      <c r="A11" s="69" t="s">
        <v>17</v>
      </c>
      <c r="B11" s="69">
        <v>9</v>
      </c>
      <c r="C11" s="7">
        <v>3.17</v>
      </c>
      <c r="D11" s="7">
        <v>3.06</v>
      </c>
      <c r="E11" s="8">
        <f t="shared" si="0"/>
        <v>-0.10999999999999988</v>
      </c>
      <c r="F11" s="72" t="s">
        <v>12</v>
      </c>
      <c r="G11" s="74">
        <v>3.07</v>
      </c>
      <c r="H11" s="7">
        <v>2.94</v>
      </c>
      <c r="I11" s="8">
        <f t="shared" si="1"/>
        <v>-0.12999999999999989</v>
      </c>
      <c r="J11" s="72" t="s">
        <v>12</v>
      </c>
      <c r="K11" s="74">
        <v>3.01</v>
      </c>
      <c r="L11" s="7">
        <v>3</v>
      </c>
      <c r="M11" s="8">
        <f t="shared" si="2"/>
        <v>-9.9999999999997868E-3</v>
      </c>
      <c r="N11" s="72" t="s">
        <v>12</v>
      </c>
      <c r="O11" s="25" t="s">
        <v>5</v>
      </c>
      <c r="P11" s="7">
        <v>3.33</v>
      </c>
      <c r="Q11" s="7">
        <v>3.38</v>
      </c>
      <c r="R11" s="69">
        <f t="shared" si="3"/>
        <v>4.9999999999999822E-2</v>
      </c>
      <c r="S11" s="72" t="s">
        <v>11</v>
      </c>
      <c r="T11" s="74">
        <v>2.93</v>
      </c>
      <c r="U11" s="7">
        <v>3.04</v>
      </c>
      <c r="V11" s="8">
        <f t="shared" si="4"/>
        <v>0.10999999999999988</v>
      </c>
      <c r="W11" s="72" t="s">
        <v>11</v>
      </c>
      <c r="X11" s="74">
        <v>3.14</v>
      </c>
      <c r="Y11" s="7">
        <v>3.06</v>
      </c>
      <c r="Z11" s="8">
        <f t="shared" si="5"/>
        <v>-8.0000000000000071E-2</v>
      </c>
      <c r="AA11" s="72" t="s">
        <v>12</v>
      </c>
      <c r="AB11" s="25" t="s">
        <v>5</v>
      </c>
      <c r="AC11" s="72" t="s">
        <v>18</v>
      </c>
      <c r="AD11" s="88" t="s">
        <v>12</v>
      </c>
      <c r="AE11" s="69" t="s">
        <v>20</v>
      </c>
      <c r="AF11" s="72" t="s">
        <v>18</v>
      </c>
      <c r="AG11" s="88" t="s">
        <v>12</v>
      </c>
      <c r="AH11" s="69" t="s">
        <v>20</v>
      </c>
      <c r="AI11" s="72" t="s">
        <v>19</v>
      </c>
      <c r="AJ11" s="88" t="s">
        <v>11</v>
      </c>
      <c r="AK11" s="69" t="s">
        <v>20</v>
      </c>
      <c r="AL11" s="40" t="s">
        <v>19</v>
      </c>
      <c r="AM11" s="69" t="s">
        <v>21</v>
      </c>
      <c r="AN11" s="25" t="s">
        <v>6</v>
      </c>
      <c r="AO11" s="40" t="s">
        <v>18</v>
      </c>
      <c r="AP11" s="89" t="s">
        <v>12</v>
      </c>
      <c r="AQ11" s="69" t="s">
        <v>21</v>
      </c>
      <c r="AR11" s="72" t="s">
        <v>18</v>
      </c>
      <c r="AS11" s="88" t="s">
        <v>12</v>
      </c>
      <c r="AT11" s="69" t="s">
        <v>20</v>
      </c>
      <c r="AU11" s="40" t="s">
        <v>19</v>
      </c>
      <c r="AV11" s="89" t="s">
        <v>11</v>
      </c>
      <c r="AW11" s="69" t="s">
        <v>21</v>
      </c>
      <c r="AX11" s="40" t="s">
        <v>18</v>
      </c>
      <c r="AY11" s="69" t="s">
        <v>21</v>
      </c>
      <c r="AZ11" s="25" t="s">
        <v>15</v>
      </c>
    </row>
    <row r="12" spans="1:52" x14ac:dyDescent="0.2">
      <c r="A12" s="69" t="s">
        <v>17</v>
      </c>
      <c r="B12" s="69">
        <v>10</v>
      </c>
      <c r="C12" s="7">
        <v>3.6</v>
      </c>
      <c r="D12" s="7">
        <v>3.53</v>
      </c>
      <c r="E12" s="8">
        <f t="shared" si="0"/>
        <v>-7.0000000000000284E-2</v>
      </c>
      <c r="F12" s="72" t="s">
        <v>12</v>
      </c>
      <c r="G12" s="74">
        <v>3.56</v>
      </c>
      <c r="H12" s="7">
        <v>3.4</v>
      </c>
      <c r="I12" s="8">
        <f t="shared" si="1"/>
        <v>-0.16000000000000014</v>
      </c>
      <c r="J12" s="72" t="s">
        <v>12</v>
      </c>
      <c r="K12" s="74">
        <v>3.39</v>
      </c>
      <c r="L12" s="7">
        <v>3.18</v>
      </c>
      <c r="M12" s="8">
        <f t="shared" si="2"/>
        <v>-0.20999999999999996</v>
      </c>
      <c r="N12" s="72" t="s">
        <v>12</v>
      </c>
      <c r="O12" s="25" t="s">
        <v>6</v>
      </c>
      <c r="P12" s="7">
        <v>3.55</v>
      </c>
      <c r="Q12" s="7">
        <v>3.53</v>
      </c>
      <c r="R12" s="69">
        <f t="shared" si="3"/>
        <v>-2.0000000000000018E-2</v>
      </c>
      <c r="S12" s="72" t="s">
        <v>12</v>
      </c>
      <c r="T12" s="74">
        <v>3.62</v>
      </c>
      <c r="U12" s="7">
        <v>3.43</v>
      </c>
      <c r="V12" s="8">
        <f t="shared" si="4"/>
        <v>-0.18999999999999995</v>
      </c>
      <c r="W12" s="72" t="s">
        <v>12</v>
      </c>
      <c r="X12" s="74">
        <v>3.56</v>
      </c>
      <c r="Y12" s="7">
        <v>3.4</v>
      </c>
      <c r="Z12" s="8">
        <f t="shared" si="5"/>
        <v>-0.16000000000000014</v>
      </c>
      <c r="AA12" s="72" t="s">
        <v>12</v>
      </c>
      <c r="AB12" s="25" t="s">
        <v>5</v>
      </c>
      <c r="AC12" s="72" t="s">
        <v>19</v>
      </c>
      <c r="AD12" s="88" t="s">
        <v>11</v>
      </c>
      <c r="AE12" s="69" t="s">
        <v>20</v>
      </c>
      <c r="AF12" s="72" t="s">
        <v>18</v>
      </c>
      <c r="AG12" s="88" t="s">
        <v>12</v>
      </c>
      <c r="AH12" s="69" t="s">
        <v>20</v>
      </c>
      <c r="AI12" s="40" t="s">
        <v>18</v>
      </c>
      <c r="AJ12" s="89" t="s">
        <v>12</v>
      </c>
      <c r="AK12" s="69" t="s">
        <v>21</v>
      </c>
      <c r="AL12" s="72" t="s">
        <v>18</v>
      </c>
      <c r="AM12" s="69" t="s">
        <v>20</v>
      </c>
      <c r="AN12" s="25" t="s">
        <v>5</v>
      </c>
      <c r="AO12" s="72" t="s">
        <v>19</v>
      </c>
      <c r="AP12" s="88" t="s">
        <v>11</v>
      </c>
      <c r="AQ12" s="69" t="s">
        <v>20</v>
      </c>
      <c r="AR12" s="40" t="s">
        <v>18</v>
      </c>
      <c r="AS12" s="89" t="s">
        <v>12</v>
      </c>
      <c r="AT12" s="69" t="s">
        <v>21</v>
      </c>
      <c r="AU12" s="72" t="s">
        <v>18</v>
      </c>
      <c r="AV12" s="88" t="s">
        <v>12</v>
      </c>
      <c r="AW12" s="69" t="s">
        <v>20</v>
      </c>
      <c r="AX12" s="72" t="s">
        <v>18</v>
      </c>
      <c r="AY12" s="69" t="s">
        <v>20</v>
      </c>
      <c r="AZ12" s="25" t="s">
        <v>4</v>
      </c>
    </row>
    <row r="13" spans="1:52" x14ac:dyDescent="0.2">
      <c r="A13" s="69" t="s">
        <v>17</v>
      </c>
      <c r="B13" s="69">
        <v>11</v>
      </c>
      <c r="C13" s="7">
        <v>3.35</v>
      </c>
      <c r="D13" s="7">
        <v>3.36</v>
      </c>
      <c r="E13" s="8">
        <f t="shared" si="0"/>
        <v>9.9999999999997868E-3</v>
      </c>
      <c r="F13" s="72" t="s">
        <v>11</v>
      </c>
      <c r="G13" s="74">
        <v>2.87</v>
      </c>
      <c r="H13" s="7">
        <v>3.04</v>
      </c>
      <c r="I13" s="8">
        <f t="shared" si="1"/>
        <v>0.16999999999999993</v>
      </c>
      <c r="J13" s="72" t="s">
        <v>11</v>
      </c>
      <c r="K13" s="74">
        <v>2.77</v>
      </c>
      <c r="L13" s="7">
        <v>2.85</v>
      </c>
      <c r="M13" s="8">
        <f t="shared" si="2"/>
        <v>8.0000000000000071E-2</v>
      </c>
      <c r="N13" s="72" t="s">
        <v>11</v>
      </c>
      <c r="O13" s="25" t="s">
        <v>5</v>
      </c>
      <c r="P13" s="7">
        <v>2.94</v>
      </c>
      <c r="Q13" s="7">
        <v>3.26</v>
      </c>
      <c r="R13" s="69">
        <f t="shared" si="3"/>
        <v>0.31999999999999984</v>
      </c>
      <c r="S13" s="72" t="s">
        <v>11</v>
      </c>
      <c r="T13" s="74">
        <v>2.81</v>
      </c>
      <c r="U13" s="7">
        <v>2.71</v>
      </c>
      <c r="V13" s="8">
        <f t="shared" si="4"/>
        <v>-0.10000000000000009</v>
      </c>
      <c r="W13" s="72" t="s">
        <v>12</v>
      </c>
      <c r="X13" s="74">
        <v>2.85</v>
      </c>
      <c r="Y13" s="7">
        <v>2.6</v>
      </c>
      <c r="Z13" s="8">
        <f>Y13-X13</f>
        <v>-0.25</v>
      </c>
      <c r="AA13" s="72" t="s">
        <v>12</v>
      </c>
      <c r="AB13" s="25" t="s">
        <v>4</v>
      </c>
      <c r="AC13" s="72" t="s">
        <v>18</v>
      </c>
      <c r="AD13" s="88" t="s">
        <v>12</v>
      </c>
      <c r="AE13" s="69" t="s">
        <v>20</v>
      </c>
      <c r="AF13" s="72" t="s">
        <v>18</v>
      </c>
      <c r="AG13" s="88" t="s">
        <v>12</v>
      </c>
      <c r="AH13" s="69" t="s">
        <v>20</v>
      </c>
      <c r="AI13" s="40" t="s">
        <v>18</v>
      </c>
      <c r="AJ13" s="89" t="s">
        <v>12</v>
      </c>
      <c r="AK13" s="69" t="s">
        <v>21</v>
      </c>
      <c r="AL13" s="72" t="s">
        <v>19</v>
      </c>
      <c r="AM13" s="69" t="s">
        <v>20</v>
      </c>
      <c r="AN13" s="25" t="s">
        <v>5</v>
      </c>
      <c r="AO13" s="72" t="s">
        <v>19</v>
      </c>
      <c r="AP13" s="88" t="s">
        <v>11</v>
      </c>
      <c r="AQ13" s="69" t="s">
        <v>20</v>
      </c>
      <c r="AR13" s="40" t="s">
        <v>19</v>
      </c>
      <c r="AS13" s="89" t="s">
        <v>11</v>
      </c>
      <c r="AT13" s="69" t="s">
        <v>21</v>
      </c>
      <c r="AU13" s="40" t="s">
        <v>18</v>
      </c>
      <c r="AV13" s="89" t="s">
        <v>12</v>
      </c>
      <c r="AW13" s="69" t="s">
        <v>21</v>
      </c>
      <c r="AX13" s="40" t="s">
        <v>18</v>
      </c>
      <c r="AY13" s="69" t="s">
        <v>21</v>
      </c>
      <c r="AZ13" s="25" t="s">
        <v>5</v>
      </c>
    </row>
    <row r="14" spans="1:52" ht="17" thickBot="1" x14ac:dyDescent="0.25">
      <c r="A14" s="11" t="s">
        <v>17</v>
      </c>
      <c r="B14" s="11">
        <v>12</v>
      </c>
      <c r="C14" s="12">
        <v>3.15</v>
      </c>
      <c r="D14" s="12">
        <v>2.5499999999999998</v>
      </c>
      <c r="E14" s="13">
        <f t="shared" si="0"/>
        <v>-0.60000000000000009</v>
      </c>
      <c r="F14" s="14" t="s">
        <v>12</v>
      </c>
      <c r="G14" s="75">
        <v>2.79</v>
      </c>
      <c r="H14" s="12">
        <v>2.5099999999999998</v>
      </c>
      <c r="I14" s="13">
        <f t="shared" si="1"/>
        <v>-0.28000000000000025</v>
      </c>
      <c r="J14" s="14" t="s">
        <v>12</v>
      </c>
      <c r="K14" s="75">
        <v>2.81</v>
      </c>
      <c r="L14" s="12">
        <v>2.6</v>
      </c>
      <c r="M14" s="13">
        <f t="shared" si="2"/>
        <v>-0.20999999999999996</v>
      </c>
      <c r="N14" s="14" t="s">
        <v>12</v>
      </c>
      <c r="O14" s="26" t="s">
        <v>26</v>
      </c>
      <c r="P14" s="12">
        <v>3.08</v>
      </c>
      <c r="Q14" s="12">
        <v>2.63</v>
      </c>
      <c r="R14" s="11">
        <f t="shared" si="3"/>
        <v>-0.45000000000000018</v>
      </c>
      <c r="S14" s="14" t="s">
        <v>12</v>
      </c>
      <c r="T14" s="75">
        <v>2.88</v>
      </c>
      <c r="U14" s="12">
        <v>2.57</v>
      </c>
      <c r="V14" s="13">
        <f t="shared" si="4"/>
        <v>-0.31000000000000005</v>
      </c>
      <c r="W14" s="14" t="s">
        <v>12</v>
      </c>
      <c r="X14" s="75">
        <v>2.4700000000000002</v>
      </c>
      <c r="Y14" s="12">
        <v>2.4700000000000002</v>
      </c>
      <c r="Z14" s="13">
        <f t="shared" si="5"/>
        <v>0</v>
      </c>
      <c r="AA14" s="14" t="s">
        <v>29</v>
      </c>
      <c r="AB14" s="26" t="s">
        <v>4</v>
      </c>
      <c r="AC14" s="14" t="s">
        <v>19</v>
      </c>
      <c r="AD14" s="90" t="s">
        <v>11</v>
      </c>
      <c r="AE14" s="11" t="s">
        <v>20</v>
      </c>
      <c r="AF14" s="14" t="s">
        <v>19</v>
      </c>
      <c r="AG14" s="90" t="s">
        <v>11</v>
      </c>
      <c r="AH14" s="11" t="s">
        <v>20</v>
      </c>
      <c r="AI14" s="41" t="s">
        <v>18</v>
      </c>
      <c r="AJ14" s="101" t="s">
        <v>12</v>
      </c>
      <c r="AK14" s="11" t="s">
        <v>21</v>
      </c>
      <c r="AL14" s="41" t="s">
        <v>18</v>
      </c>
      <c r="AM14" s="11" t="s">
        <v>21</v>
      </c>
      <c r="AN14" s="26" t="s">
        <v>6</v>
      </c>
      <c r="AO14" s="14" t="s">
        <v>18</v>
      </c>
      <c r="AP14" s="90" t="s">
        <v>12</v>
      </c>
      <c r="AQ14" s="11" t="s">
        <v>20</v>
      </c>
      <c r="AR14" s="14" t="s">
        <v>19</v>
      </c>
      <c r="AS14" s="88" t="s">
        <v>11</v>
      </c>
      <c r="AT14" s="11" t="s">
        <v>20</v>
      </c>
      <c r="AU14" s="41" t="s">
        <v>18</v>
      </c>
      <c r="AV14" s="89" t="s">
        <v>12</v>
      </c>
      <c r="AW14" s="11" t="s">
        <v>21</v>
      </c>
      <c r="AX14" s="41" t="s">
        <v>18</v>
      </c>
      <c r="AY14" s="11" t="s">
        <v>21</v>
      </c>
      <c r="AZ14" s="26" t="s">
        <v>6</v>
      </c>
    </row>
    <row r="15" spans="1:52" x14ac:dyDescent="0.2">
      <c r="A15" s="69" t="s">
        <v>27</v>
      </c>
      <c r="B15" s="69">
        <v>2</v>
      </c>
      <c r="C15" s="16">
        <v>3.67</v>
      </c>
      <c r="D15" s="16">
        <v>3.72</v>
      </c>
      <c r="E15" s="69">
        <f t="shared" si="0"/>
        <v>5.0000000000000266E-2</v>
      </c>
      <c r="F15" s="17" t="s">
        <v>11</v>
      </c>
      <c r="G15" s="76">
        <v>3.32</v>
      </c>
      <c r="H15" s="16">
        <v>3.92</v>
      </c>
      <c r="I15" s="69">
        <f t="shared" si="1"/>
        <v>0.60000000000000009</v>
      </c>
      <c r="J15" s="17" t="s">
        <v>11</v>
      </c>
      <c r="K15" s="76">
        <v>4.2300000000000004</v>
      </c>
      <c r="L15" s="16">
        <v>4.5599999999999996</v>
      </c>
      <c r="M15" s="69">
        <f>L15-K15</f>
        <v>0.32999999999999918</v>
      </c>
      <c r="N15" s="17" t="s">
        <v>11</v>
      </c>
      <c r="O15" s="27" t="s">
        <v>5</v>
      </c>
      <c r="P15" s="16">
        <v>3.51</v>
      </c>
      <c r="Q15" s="16">
        <v>3.41</v>
      </c>
      <c r="R15" s="69">
        <f t="shared" si="3"/>
        <v>-9.9999999999999645E-2</v>
      </c>
      <c r="S15" s="17" t="s">
        <v>12</v>
      </c>
      <c r="T15" s="76">
        <v>3.32</v>
      </c>
      <c r="U15" s="16">
        <v>3.17</v>
      </c>
      <c r="V15" s="69">
        <f t="shared" si="4"/>
        <v>-0.14999999999999991</v>
      </c>
      <c r="W15" s="17" t="s">
        <v>12</v>
      </c>
      <c r="X15" s="76">
        <v>3.31</v>
      </c>
      <c r="Y15" s="16">
        <v>3.45</v>
      </c>
      <c r="Z15" s="69">
        <f t="shared" si="5"/>
        <v>0.14000000000000012</v>
      </c>
      <c r="AA15" s="17" t="s">
        <v>11</v>
      </c>
      <c r="AB15" s="27" t="s">
        <v>5</v>
      </c>
      <c r="AC15" s="17" t="s">
        <v>18</v>
      </c>
      <c r="AD15" s="88" t="s">
        <v>12</v>
      </c>
      <c r="AE15" s="19" t="s">
        <v>20</v>
      </c>
      <c r="AF15" s="17" t="s">
        <v>19</v>
      </c>
      <c r="AG15" s="88" t="s">
        <v>11</v>
      </c>
      <c r="AH15" s="19" t="s">
        <v>20</v>
      </c>
      <c r="AI15" s="42" t="s">
        <v>19</v>
      </c>
      <c r="AJ15" s="89" t="s">
        <v>11</v>
      </c>
      <c r="AK15" s="19" t="s">
        <v>21</v>
      </c>
      <c r="AL15" s="17" t="s">
        <v>18</v>
      </c>
      <c r="AM15" s="19" t="s">
        <v>20</v>
      </c>
      <c r="AN15" s="27" t="s">
        <v>5</v>
      </c>
      <c r="AO15" s="42" t="s">
        <v>18</v>
      </c>
      <c r="AP15" s="89" t="s">
        <v>12</v>
      </c>
      <c r="AQ15" s="19" t="s">
        <v>21</v>
      </c>
      <c r="AR15" s="17" t="s">
        <v>18</v>
      </c>
      <c r="AS15" s="88" t="s">
        <v>12</v>
      </c>
      <c r="AT15" s="19" t="s">
        <v>20</v>
      </c>
      <c r="AU15" s="42" t="s">
        <v>19</v>
      </c>
      <c r="AV15" s="89" t="s">
        <v>11</v>
      </c>
      <c r="AW15" s="19" t="s">
        <v>21</v>
      </c>
      <c r="AX15" s="42" t="s">
        <v>19</v>
      </c>
      <c r="AY15" s="19" t="s">
        <v>21</v>
      </c>
      <c r="AZ15" s="27" t="s">
        <v>5</v>
      </c>
    </row>
    <row r="16" spans="1:52" x14ac:dyDescent="0.2">
      <c r="A16" s="69" t="s">
        <v>27</v>
      </c>
      <c r="B16" s="69">
        <v>3</v>
      </c>
      <c r="C16" s="16">
        <v>3.21</v>
      </c>
      <c r="D16" s="16">
        <v>3.1</v>
      </c>
      <c r="E16" s="69">
        <f t="shared" si="0"/>
        <v>-0.10999999999999988</v>
      </c>
      <c r="F16" s="17" t="s">
        <v>12</v>
      </c>
      <c r="G16" s="76">
        <v>3.22</v>
      </c>
      <c r="H16" s="16">
        <v>2.59</v>
      </c>
      <c r="I16" s="69">
        <f t="shared" si="1"/>
        <v>-0.63000000000000034</v>
      </c>
      <c r="J16" s="17" t="s">
        <v>12</v>
      </c>
      <c r="K16" s="76">
        <v>3.26</v>
      </c>
      <c r="L16" s="16">
        <v>2.87</v>
      </c>
      <c r="M16" s="69">
        <f>L16-K16</f>
        <v>-0.38999999999999968</v>
      </c>
      <c r="N16" s="17" t="s">
        <v>12</v>
      </c>
      <c r="O16" s="27" t="s">
        <v>5</v>
      </c>
      <c r="P16" s="16">
        <v>3.23</v>
      </c>
      <c r="Q16" s="16">
        <v>3</v>
      </c>
      <c r="R16" s="69">
        <f t="shared" si="3"/>
        <v>-0.22999999999999998</v>
      </c>
      <c r="S16" s="17" t="s">
        <v>12</v>
      </c>
      <c r="T16" s="76">
        <v>2.9</v>
      </c>
      <c r="U16" s="16">
        <v>3.03</v>
      </c>
      <c r="V16" s="69">
        <f t="shared" si="4"/>
        <v>0.12999999999999989</v>
      </c>
      <c r="W16" s="17" t="s">
        <v>11</v>
      </c>
      <c r="X16" s="76">
        <v>2.97</v>
      </c>
      <c r="Y16" s="16">
        <v>2.62</v>
      </c>
      <c r="Z16" s="69">
        <f t="shared" si="5"/>
        <v>-0.35000000000000009</v>
      </c>
      <c r="AA16" s="17" t="s">
        <v>12</v>
      </c>
      <c r="AB16" s="27" t="s">
        <v>6</v>
      </c>
      <c r="AC16" s="17" t="s">
        <v>18</v>
      </c>
      <c r="AD16" s="88" t="s">
        <v>12</v>
      </c>
      <c r="AE16" s="19" t="s">
        <v>20</v>
      </c>
      <c r="AF16" s="17" t="s">
        <v>18</v>
      </c>
      <c r="AG16" s="88" t="s">
        <v>12</v>
      </c>
      <c r="AH16" s="19" t="s">
        <v>20</v>
      </c>
      <c r="AI16" s="17" t="s">
        <v>18</v>
      </c>
      <c r="AJ16" s="88" t="s">
        <v>12</v>
      </c>
      <c r="AK16" s="19" t="s">
        <v>20</v>
      </c>
      <c r="AL16" s="42" t="s">
        <v>19</v>
      </c>
      <c r="AM16" s="19" t="s">
        <v>21</v>
      </c>
      <c r="AN16" s="27" t="s">
        <v>6</v>
      </c>
      <c r="AO16" s="17" t="s">
        <v>19</v>
      </c>
      <c r="AP16" s="88" t="s">
        <v>11</v>
      </c>
      <c r="AQ16" s="19" t="s">
        <v>20</v>
      </c>
      <c r="AR16" s="17" t="s">
        <v>18</v>
      </c>
      <c r="AS16" s="88" t="s">
        <v>12</v>
      </c>
      <c r="AT16" s="19" t="s">
        <v>20</v>
      </c>
      <c r="AU16" s="17" t="s">
        <v>18</v>
      </c>
      <c r="AV16" s="88" t="s">
        <v>12</v>
      </c>
      <c r="AW16" s="19" t="s">
        <v>20</v>
      </c>
      <c r="AX16" s="42" t="s">
        <v>18</v>
      </c>
      <c r="AY16" s="19" t="s">
        <v>21</v>
      </c>
      <c r="AZ16" s="27" t="s">
        <v>6</v>
      </c>
    </row>
    <row r="17" spans="1:52" x14ac:dyDescent="0.2">
      <c r="A17" s="69" t="s">
        <v>27</v>
      </c>
      <c r="B17" s="69">
        <v>5</v>
      </c>
      <c r="C17" s="16">
        <v>3.44</v>
      </c>
      <c r="D17" s="16">
        <v>3.35</v>
      </c>
      <c r="E17" s="69">
        <f t="shared" si="0"/>
        <v>-8.9999999999999858E-2</v>
      </c>
      <c r="F17" s="17" t="s">
        <v>12</v>
      </c>
      <c r="G17" s="76">
        <v>3.03</v>
      </c>
      <c r="H17" s="16">
        <v>3.07</v>
      </c>
      <c r="I17" s="8">
        <f>H17-G17</f>
        <v>4.0000000000000036E-2</v>
      </c>
      <c r="J17" s="17" t="s">
        <v>11</v>
      </c>
      <c r="K17" s="76">
        <v>2.89</v>
      </c>
      <c r="L17" s="16">
        <v>3.14</v>
      </c>
      <c r="M17" s="69">
        <f t="shared" ref="M17:M69" si="6">L17-K17</f>
        <v>0.25</v>
      </c>
      <c r="N17" s="17" t="s">
        <v>11</v>
      </c>
      <c r="O17" s="27" t="s">
        <v>6</v>
      </c>
      <c r="P17" s="16">
        <v>3.37</v>
      </c>
      <c r="Q17" s="16">
        <v>3.25</v>
      </c>
      <c r="R17" s="69">
        <f t="shared" si="3"/>
        <v>-0.12000000000000011</v>
      </c>
      <c r="S17" s="17" t="s">
        <v>12</v>
      </c>
      <c r="T17" s="76">
        <v>3.14</v>
      </c>
      <c r="U17" s="16">
        <v>3.15</v>
      </c>
      <c r="V17" s="69">
        <f t="shared" si="4"/>
        <v>9.9999999999997868E-3</v>
      </c>
      <c r="W17" s="17" t="s">
        <v>11</v>
      </c>
      <c r="X17" s="76">
        <v>2.89</v>
      </c>
      <c r="Y17" s="16">
        <v>3.17</v>
      </c>
      <c r="Z17" s="8">
        <f>Y17-X17</f>
        <v>0.2799999999999998</v>
      </c>
      <c r="AA17" s="17" t="s">
        <v>11</v>
      </c>
      <c r="AB17" s="27" t="s">
        <v>6</v>
      </c>
      <c r="AC17" s="17" t="s">
        <v>19</v>
      </c>
      <c r="AD17" s="88" t="s">
        <v>11</v>
      </c>
      <c r="AE17" s="19" t="s">
        <v>20</v>
      </c>
      <c r="AF17" s="17" t="s">
        <v>19</v>
      </c>
      <c r="AG17" s="88" t="s">
        <v>11</v>
      </c>
      <c r="AH17" s="19" t="s">
        <v>20</v>
      </c>
      <c r="AI17" s="17" t="s">
        <v>18</v>
      </c>
      <c r="AJ17" s="88" t="s">
        <v>12</v>
      </c>
      <c r="AK17" s="19" t="s">
        <v>20</v>
      </c>
      <c r="AL17" s="42" t="s">
        <v>19</v>
      </c>
      <c r="AM17" s="19" t="s">
        <v>21</v>
      </c>
      <c r="AN17" s="27" t="s">
        <v>6</v>
      </c>
      <c r="AO17" s="17" t="s">
        <v>19</v>
      </c>
      <c r="AP17" s="88" t="s">
        <v>11</v>
      </c>
      <c r="AQ17" s="19" t="s">
        <v>20</v>
      </c>
      <c r="AR17" s="42" t="s">
        <v>19</v>
      </c>
      <c r="AS17" s="89" t="s">
        <v>11</v>
      </c>
      <c r="AT17" s="19" t="s">
        <v>21</v>
      </c>
      <c r="AU17" s="42" t="s">
        <v>18</v>
      </c>
      <c r="AV17" s="89" t="s">
        <v>12</v>
      </c>
      <c r="AW17" s="19" t="s">
        <v>21</v>
      </c>
      <c r="AX17" s="42" t="s">
        <v>19</v>
      </c>
      <c r="AY17" s="19" t="s">
        <v>21</v>
      </c>
      <c r="AZ17" s="27" t="s">
        <v>6</v>
      </c>
    </row>
    <row r="18" spans="1:52" x14ac:dyDescent="0.2">
      <c r="A18" s="69" t="s">
        <v>27</v>
      </c>
      <c r="B18" s="69">
        <v>6</v>
      </c>
      <c r="C18" s="16">
        <v>3.37</v>
      </c>
      <c r="D18" s="16">
        <v>3.03</v>
      </c>
      <c r="E18" s="69">
        <f t="shared" si="0"/>
        <v>-0.3400000000000003</v>
      </c>
      <c r="F18" s="17" t="s">
        <v>12</v>
      </c>
      <c r="G18" s="76">
        <v>2.99</v>
      </c>
      <c r="H18" s="16">
        <v>3.05</v>
      </c>
      <c r="I18" s="69">
        <f t="shared" si="1"/>
        <v>5.9999999999999609E-2</v>
      </c>
      <c r="J18" s="17" t="s">
        <v>11</v>
      </c>
      <c r="K18" s="76">
        <v>3.11</v>
      </c>
      <c r="L18" s="16">
        <v>3.07</v>
      </c>
      <c r="M18" s="69">
        <f t="shared" si="6"/>
        <v>-4.0000000000000036E-2</v>
      </c>
      <c r="N18" s="17" t="s">
        <v>12</v>
      </c>
      <c r="O18" s="27" t="s">
        <v>26</v>
      </c>
      <c r="P18" s="16">
        <v>2.96</v>
      </c>
      <c r="Q18" s="16">
        <v>2.91</v>
      </c>
      <c r="R18" s="69">
        <f t="shared" si="3"/>
        <v>-4.9999999999999822E-2</v>
      </c>
      <c r="S18" s="17" t="s">
        <v>12</v>
      </c>
      <c r="T18" s="76">
        <v>2.7</v>
      </c>
      <c r="U18" s="16">
        <v>3</v>
      </c>
      <c r="V18" s="69">
        <f t="shared" si="4"/>
        <v>0.29999999999999982</v>
      </c>
      <c r="W18" s="17" t="s">
        <v>11</v>
      </c>
      <c r="X18" s="76">
        <v>2.99</v>
      </c>
      <c r="Y18" s="16">
        <v>3.16</v>
      </c>
      <c r="Z18" s="69">
        <f t="shared" si="5"/>
        <v>0.16999999999999993</v>
      </c>
      <c r="AA18" s="17" t="s">
        <v>11</v>
      </c>
      <c r="AB18" s="27" t="s">
        <v>6</v>
      </c>
      <c r="AC18" s="17" t="s">
        <v>18</v>
      </c>
      <c r="AD18" s="88" t="s">
        <v>12</v>
      </c>
      <c r="AE18" s="19" t="s">
        <v>20</v>
      </c>
      <c r="AF18" s="42" t="s">
        <v>18</v>
      </c>
      <c r="AG18" s="89" t="s">
        <v>12</v>
      </c>
      <c r="AH18" s="19" t="s">
        <v>21</v>
      </c>
      <c r="AI18" s="17" t="s">
        <v>19</v>
      </c>
      <c r="AJ18" s="88" t="s">
        <v>11</v>
      </c>
      <c r="AK18" s="19" t="s">
        <v>20</v>
      </c>
      <c r="AL18" s="17" t="s">
        <v>19</v>
      </c>
      <c r="AM18" s="19" t="s">
        <v>20</v>
      </c>
      <c r="AN18" s="27" t="s">
        <v>4</v>
      </c>
      <c r="AO18" s="42" t="s">
        <v>18</v>
      </c>
      <c r="AP18" s="89" t="s">
        <v>12</v>
      </c>
      <c r="AQ18" s="69" t="s">
        <v>21</v>
      </c>
      <c r="AR18" s="17" t="s">
        <v>19</v>
      </c>
      <c r="AS18" s="88" t="s">
        <v>11</v>
      </c>
      <c r="AT18" s="69" t="s">
        <v>20</v>
      </c>
      <c r="AU18" s="42" t="s">
        <v>18</v>
      </c>
      <c r="AV18" s="89" t="s">
        <v>12</v>
      </c>
      <c r="AW18" s="69" t="s">
        <v>21</v>
      </c>
      <c r="AX18" s="42" t="s">
        <v>19</v>
      </c>
      <c r="AY18" s="69" t="s">
        <v>21</v>
      </c>
      <c r="AZ18" s="27" t="s">
        <v>6</v>
      </c>
    </row>
    <row r="19" spans="1:52" x14ac:dyDescent="0.2">
      <c r="A19" s="69" t="s">
        <v>27</v>
      </c>
      <c r="B19" s="69">
        <v>7</v>
      </c>
      <c r="C19" s="72">
        <v>3.15</v>
      </c>
      <c r="D19" s="72">
        <v>3.43</v>
      </c>
      <c r="E19" s="69">
        <f t="shared" si="0"/>
        <v>0.28000000000000025</v>
      </c>
      <c r="F19" s="72" t="s">
        <v>11</v>
      </c>
      <c r="G19" s="77">
        <v>3.32</v>
      </c>
      <c r="H19" s="72">
        <v>3.21</v>
      </c>
      <c r="I19" s="69">
        <f t="shared" si="1"/>
        <v>-0.10999999999999988</v>
      </c>
      <c r="J19" s="72" t="s">
        <v>12</v>
      </c>
      <c r="K19" s="77">
        <v>3.52</v>
      </c>
      <c r="L19" s="72">
        <v>3.34</v>
      </c>
      <c r="M19" s="8">
        <f t="shared" si="6"/>
        <v>-0.18000000000000016</v>
      </c>
      <c r="N19" s="72" t="s">
        <v>12</v>
      </c>
      <c r="O19" s="25" t="s">
        <v>26</v>
      </c>
      <c r="P19" s="72">
        <v>3.28</v>
      </c>
      <c r="Q19" s="72">
        <v>3.13</v>
      </c>
      <c r="R19" s="69">
        <f t="shared" si="3"/>
        <v>-0.14999999999999991</v>
      </c>
      <c r="S19" s="72" t="s">
        <v>12</v>
      </c>
      <c r="T19" s="77">
        <v>3.26</v>
      </c>
      <c r="U19" s="72">
        <v>3.19</v>
      </c>
      <c r="V19" s="69">
        <f t="shared" si="4"/>
        <v>-6.999999999999984E-2</v>
      </c>
      <c r="W19" s="72" t="s">
        <v>12</v>
      </c>
      <c r="X19" s="77">
        <v>3.27</v>
      </c>
      <c r="Y19" s="72">
        <v>3.21</v>
      </c>
      <c r="Z19" s="69">
        <f t="shared" si="5"/>
        <v>-6.0000000000000053E-2</v>
      </c>
      <c r="AA19" s="72" t="s">
        <v>12</v>
      </c>
      <c r="AB19" s="25" t="s">
        <v>4</v>
      </c>
      <c r="AC19" s="72" t="s">
        <v>18</v>
      </c>
      <c r="AD19" s="88" t="s">
        <v>12</v>
      </c>
      <c r="AE19" s="69" t="s">
        <v>20</v>
      </c>
      <c r="AF19" s="72" t="s">
        <v>18</v>
      </c>
      <c r="AG19" s="88" t="s">
        <v>12</v>
      </c>
      <c r="AH19" s="69" t="s">
        <v>20</v>
      </c>
      <c r="AI19" s="72" t="s">
        <v>19</v>
      </c>
      <c r="AJ19" s="88" t="s">
        <v>11</v>
      </c>
      <c r="AK19" s="69" t="s">
        <v>20</v>
      </c>
      <c r="AL19" s="40" t="s">
        <v>18</v>
      </c>
      <c r="AM19" s="69" t="s">
        <v>21</v>
      </c>
      <c r="AN19" s="25" t="s">
        <v>6</v>
      </c>
      <c r="AO19" s="72" t="s">
        <v>19</v>
      </c>
      <c r="AP19" s="88" t="s">
        <v>11</v>
      </c>
      <c r="AQ19" s="69" t="s">
        <v>20</v>
      </c>
      <c r="AR19" s="40" t="s">
        <v>19</v>
      </c>
      <c r="AS19" s="89" t="s">
        <v>11</v>
      </c>
      <c r="AT19" s="69" t="s">
        <v>21</v>
      </c>
      <c r="AU19" s="40" t="s">
        <v>18</v>
      </c>
      <c r="AV19" s="89" t="s">
        <v>12</v>
      </c>
      <c r="AW19" s="69" t="s">
        <v>21</v>
      </c>
      <c r="AX19" s="40" t="s">
        <v>19</v>
      </c>
      <c r="AY19" s="69" t="s">
        <v>21</v>
      </c>
      <c r="AZ19" s="25" t="s">
        <v>5</v>
      </c>
    </row>
    <row r="20" spans="1:52" x14ac:dyDescent="0.2">
      <c r="A20" s="69" t="s">
        <v>27</v>
      </c>
      <c r="B20" s="69">
        <v>8</v>
      </c>
      <c r="C20" s="72">
        <v>3.23</v>
      </c>
      <c r="D20" s="72">
        <v>3.24</v>
      </c>
      <c r="E20" s="69">
        <f t="shared" si="0"/>
        <v>1.0000000000000231E-2</v>
      </c>
      <c r="F20" s="72" t="s">
        <v>11</v>
      </c>
      <c r="G20" s="77">
        <v>3.07</v>
      </c>
      <c r="H20" s="72">
        <v>2.74</v>
      </c>
      <c r="I20" s="69">
        <f t="shared" si="1"/>
        <v>-0.32999999999999963</v>
      </c>
      <c r="J20" s="72" t="s">
        <v>12</v>
      </c>
      <c r="K20" s="77">
        <v>2.88</v>
      </c>
      <c r="L20" s="72">
        <v>2.62</v>
      </c>
      <c r="M20" s="69">
        <f t="shared" si="6"/>
        <v>-0.25999999999999979</v>
      </c>
      <c r="N20" s="72" t="s">
        <v>12</v>
      </c>
      <c r="O20" s="25" t="s">
        <v>5</v>
      </c>
      <c r="P20" s="72">
        <v>3</v>
      </c>
      <c r="Q20" s="72">
        <v>2.98</v>
      </c>
      <c r="R20" s="69">
        <f t="shared" si="3"/>
        <v>-2.0000000000000018E-2</v>
      </c>
      <c r="S20" s="72" t="s">
        <v>12</v>
      </c>
      <c r="T20" s="77">
        <v>3.03</v>
      </c>
      <c r="U20" s="72">
        <v>2.79</v>
      </c>
      <c r="V20" s="69">
        <f t="shared" si="4"/>
        <v>-0.23999999999999977</v>
      </c>
      <c r="W20" s="72" t="s">
        <v>12</v>
      </c>
      <c r="X20" s="77">
        <v>3.01</v>
      </c>
      <c r="Y20" s="72">
        <v>2.82</v>
      </c>
      <c r="Z20" s="69">
        <f t="shared" si="5"/>
        <v>-0.18999999999999995</v>
      </c>
      <c r="AA20" s="72" t="s">
        <v>12</v>
      </c>
      <c r="AB20" s="25" t="s">
        <v>5</v>
      </c>
      <c r="AC20" s="72" t="s">
        <v>19</v>
      </c>
      <c r="AD20" s="88" t="s">
        <v>11</v>
      </c>
      <c r="AE20" s="69" t="s">
        <v>20</v>
      </c>
      <c r="AF20" s="72" t="s">
        <v>18</v>
      </c>
      <c r="AG20" s="88" t="s">
        <v>12</v>
      </c>
      <c r="AH20" s="69" t="s">
        <v>20</v>
      </c>
      <c r="AI20" s="40" t="s">
        <v>18</v>
      </c>
      <c r="AJ20" s="89" t="s">
        <v>12</v>
      </c>
      <c r="AK20" s="69" t="s">
        <v>21</v>
      </c>
      <c r="AL20" s="72" t="s">
        <v>19</v>
      </c>
      <c r="AM20" s="69" t="s">
        <v>20</v>
      </c>
      <c r="AN20" s="25" t="s">
        <v>5</v>
      </c>
      <c r="AO20" s="72" t="s">
        <v>18</v>
      </c>
      <c r="AP20" s="88" t="s">
        <v>12</v>
      </c>
      <c r="AQ20" s="69" t="s">
        <v>20</v>
      </c>
      <c r="AR20" s="40" t="s">
        <v>19</v>
      </c>
      <c r="AS20" s="89" t="s">
        <v>11</v>
      </c>
      <c r="AT20" s="69" t="s">
        <v>21</v>
      </c>
      <c r="AU20" s="40" t="s">
        <v>19</v>
      </c>
      <c r="AV20" s="89" t="s">
        <v>11</v>
      </c>
      <c r="AW20" s="69" t="s">
        <v>21</v>
      </c>
      <c r="AX20" s="40" t="s">
        <v>19</v>
      </c>
      <c r="AY20" s="69" t="s">
        <v>21</v>
      </c>
      <c r="AZ20" s="25" t="s">
        <v>6</v>
      </c>
    </row>
    <row r="21" spans="1:52" s="51" customFormat="1" x14ac:dyDescent="0.2">
      <c r="A21" s="47" t="s">
        <v>27</v>
      </c>
      <c r="B21" s="47">
        <v>9</v>
      </c>
      <c r="C21" s="48">
        <v>3.69</v>
      </c>
      <c r="D21" s="48">
        <v>3.76</v>
      </c>
      <c r="E21" s="47">
        <f t="shared" si="0"/>
        <v>6.999999999999984E-2</v>
      </c>
      <c r="F21" s="48" t="s">
        <v>11</v>
      </c>
      <c r="G21" s="78">
        <v>3.55</v>
      </c>
      <c r="H21" s="48">
        <v>3.51</v>
      </c>
      <c r="I21" s="47">
        <f t="shared" si="1"/>
        <v>-4.0000000000000036E-2</v>
      </c>
      <c r="J21" s="48" t="s">
        <v>12</v>
      </c>
      <c r="K21" s="78">
        <v>3.41</v>
      </c>
      <c r="L21" s="48">
        <v>3.77</v>
      </c>
      <c r="M21" s="47">
        <f t="shared" si="6"/>
        <v>0.35999999999999988</v>
      </c>
      <c r="N21" s="48" t="s">
        <v>11</v>
      </c>
      <c r="O21" s="49" t="s">
        <v>6</v>
      </c>
      <c r="P21" s="48">
        <v>3.75</v>
      </c>
      <c r="Q21" s="48">
        <v>3.97</v>
      </c>
      <c r="R21" s="47">
        <f t="shared" si="3"/>
        <v>0.2200000000000002</v>
      </c>
      <c r="S21" s="48" t="s">
        <v>11</v>
      </c>
      <c r="T21" s="78">
        <v>3.92</v>
      </c>
      <c r="U21" s="48">
        <v>3.88</v>
      </c>
      <c r="V21" s="47">
        <f t="shared" si="4"/>
        <v>-4.0000000000000036E-2</v>
      </c>
      <c r="W21" s="48" t="s">
        <v>12</v>
      </c>
      <c r="X21" s="78">
        <v>3.56</v>
      </c>
      <c r="Y21" s="48">
        <v>3.62</v>
      </c>
      <c r="Z21" s="47">
        <f t="shared" si="5"/>
        <v>6.0000000000000053E-2</v>
      </c>
      <c r="AA21" s="48" t="s">
        <v>11</v>
      </c>
      <c r="AB21" s="49" t="s">
        <v>4</v>
      </c>
      <c r="AC21" s="48" t="s">
        <v>18</v>
      </c>
      <c r="AD21" s="91" t="s">
        <v>12</v>
      </c>
      <c r="AE21" s="47" t="s">
        <v>20</v>
      </c>
      <c r="AF21" s="48" t="s">
        <v>18</v>
      </c>
      <c r="AG21" s="91" t="s">
        <v>12</v>
      </c>
      <c r="AH21" s="47" t="s">
        <v>20</v>
      </c>
      <c r="AI21" s="48" t="s">
        <v>18</v>
      </c>
      <c r="AJ21" s="91" t="s">
        <v>12</v>
      </c>
      <c r="AK21" s="47" t="s">
        <v>20</v>
      </c>
      <c r="AL21" s="50" t="s">
        <v>19</v>
      </c>
      <c r="AM21" s="47" t="s">
        <v>21</v>
      </c>
      <c r="AN21" s="49" t="s">
        <v>6</v>
      </c>
      <c r="AO21" s="50" t="s">
        <v>18</v>
      </c>
      <c r="AP21" s="89" t="s">
        <v>12</v>
      </c>
      <c r="AQ21" s="47" t="s">
        <v>21</v>
      </c>
      <c r="AR21" s="50" t="s">
        <v>19</v>
      </c>
      <c r="AS21" s="89" t="s">
        <v>11</v>
      </c>
      <c r="AT21" s="47" t="s">
        <v>21</v>
      </c>
      <c r="AU21" s="48" t="s">
        <v>19</v>
      </c>
      <c r="AV21" s="88" t="s">
        <v>11</v>
      </c>
      <c r="AW21" s="47" t="s">
        <v>20</v>
      </c>
      <c r="AX21" s="48" t="s">
        <v>19</v>
      </c>
      <c r="AY21" s="47" t="s">
        <v>20</v>
      </c>
      <c r="AZ21" s="49" t="s">
        <v>15</v>
      </c>
    </row>
    <row r="22" spans="1:52" x14ac:dyDescent="0.2">
      <c r="A22" s="69" t="s">
        <v>27</v>
      </c>
      <c r="B22" s="69">
        <v>10</v>
      </c>
      <c r="C22" s="72">
        <v>3.63</v>
      </c>
      <c r="D22" s="72">
        <v>3.57</v>
      </c>
      <c r="E22" s="69">
        <f t="shared" si="0"/>
        <v>-6.0000000000000053E-2</v>
      </c>
      <c r="F22" s="72" t="s">
        <v>12</v>
      </c>
      <c r="G22" s="77">
        <v>3.47</v>
      </c>
      <c r="H22" s="72">
        <v>3.51</v>
      </c>
      <c r="I22" s="69">
        <f t="shared" si="1"/>
        <v>3.9999999999999591E-2</v>
      </c>
      <c r="J22" s="72" t="s">
        <v>11</v>
      </c>
      <c r="K22" s="77">
        <v>2.8</v>
      </c>
      <c r="L22" s="72">
        <v>3.01</v>
      </c>
      <c r="M22" s="8">
        <f t="shared" si="6"/>
        <v>0.20999999999999996</v>
      </c>
      <c r="N22" s="72" t="s">
        <v>11</v>
      </c>
      <c r="O22" s="25" t="s">
        <v>6</v>
      </c>
      <c r="P22" s="72">
        <v>3.61</v>
      </c>
      <c r="Q22" s="72">
        <v>3.47</v>
      </c>
      <c r="R22" s="69">
        <f t="shared" si="3"/>
        <v>-0.13999999999999968</v>
      </c>
      <c r="S22" s="72" t="s">
        <v>12</v>
      </c>
      <c r="T22" s="77">
        <v>3.5</v>
      </c>
      <c r="U22" s="72">
        <v>3.57</v>
      </c>
      <c r="V22" s="69">
        <f t="shared" si="4"/>
        <v>6.999999999999984E-2</v>
      </c>
      <c r="W22" s="72" t="s">
        <v>11</v>
      </c>
      <c r="X22" s="77">
        <v>3.3</v>
      </c>
      <c r="Y22" s="72">
        <v>3.69</v>
      </c>
      <c r="Z22" s="69">
        <f t="shared" si="5"/>
        <v>0.39000000000000012</v>
      </c>
      <c r="AA22" s="72" t="s">
        <v>11</v>
      </c>
      <c r="AB22" s="25" t="s">
        <v>6</v>
      </c>
      <c r="AC22" s="72" t="s">
        <v>18</v>
      </c>
      <c r="AD22" s="88" t="s">
        <v>12</v>
      </c>
      <c r="AE22" s="69" t="s">
        <v>20</v>
      </c>
      <c r="AF22" s="72" t="s">
        <v>19</v>
      </c>
      <c r="AG22" s="88" t="s">
        <v>11</v>
      </c>
      <c r="AH22" s="69" t="s">
        <v>20</v>
      </c>
      <c r="AI22" s="40" t="s">
        <v>18</v>
      </c>
      <c r="AJ22" s="89" t="s">
        <v>12</v>
      </c>
      <c r="AK22" s="69" t="s">
        <v>21</v>
      </c>
      <c r="AL22" s="40" t="s">
        <v>18</v>
      </c>
      <c r="AM22" s="69" t="s">
        <v>21</v>
      </c>
      <c r="AN22" s="25" t="s">
        <v>5</v>
      </c>
      <c r="AO22" s="72" t="s">
        <v>18</v>
      </c>
      <c r="AP22" s="88" t="s">
        <v>12</v>
      </c>
      <c r="AQ22" s="69" t="s">
        <v>20</v>
      </c>
      <c r="AR22" s="40" t="s">
        <v>18</v>
      </c>
      <c r="AS22" s="89" t="s">
        <v>12</v>
      </c>
      <c r="AT22" s="69" t="s">
        <v>21</v>
      </c>
      <c r="AU22" s="40" t="s">
        <v>18</v>
      </c>
      <c r="AV22" s="89" t="s">
        <v>12</v>
      </c>
      <c r="AW22" s="69" t="s">
        <v>21</v>
      </c>
      <c r="AX22" s="40" t="s">
        <v>18</v>
      </c>
      <c r="AY22" s="69" t="s">
        <v>21</v>
      </c>
      <c r="AZ22" s="25" t="s">
        <v>6</v>
      </c>
    </row>
    <row r="23" spans="1:52" x14ac:dyDescent="0.2">
      <c r="A23" s="69" t="s">
        <v>27</v>
      </c>
      <c r="B23" s="69">
        <v>11</v>
      </c>
      <c r="C23" s="72">
        <v>2.92</v>
      </c>
      <c r="D23" s="72">
        <v>2.88</v>
      </c>
      <c r="E23" s="69">
        <f t="shared" si="0"/>
        <v>-4.0000000000000036E-2</v>
      </c>
      <c r="F23" s="72" t="s">
        <v>12</v>
      </c>
      <c r="G23" s="77">
        <v>2.83</v>
      </c>
      <c r="H23" s="72">
        <v>3.01</v>
      </c>
      <c r="I23" s="69">
        <f t="shared" si="1"/>
        <v>0.17999999999999972</v>
      </c>
      <c r="J23" s="72" t="s">
        <v>11</v>
      </c>
      <c r="K23" s="77">
        <v>2.91</v>
      </c>
      <c r="L23" s="72">
        <v>2.93</v>
      </c>
      <c r="M23" s="69">
        <f t="shared" si="6"/>
        <v>2.0000000000000018E-2</v>
      </c>
      <c r="N23" s="72" t="s">
        <v>11</v>
      </c>
      <c r="O23" s="25" t="s">
        <v>5</v>
      </c>
      <c r="P23" s="72">
        <v>2.96</v>
      </c>
      <c r="Q23" s="72">
        <v>2.95</v>
      </c>
      <c r="R23" s="69">
        <f t="shared" si="3"/>
        <v>-9.9999999999997868E-3</v>
      </c>
      <c r="S23" s="72" t="s">
        <v>12</v>
      </c>
      <c r="T23" s="77">
        <v>2.67</v>
      </c>
      <c r="U23" s="72">
        <v>2.8</v>
      </c>
      <c r="V23" s="69">
        <f t="shared" si="4"/>
        <v>0.12999999999999989</v>
      </c>
      <c r="W23" s="72" t="s">
        <v>11</v>
      </c>
      <c r="X23" s="77">
        <v>2.41</v>
      </c>
      <c r="Y23" s="72">
        <v>2.5299999999999998</v>
      </c>
      <c r="Z23" s="69">
        <f t="shared" si="5"/>
        <v>0.11999999999999966</v>
      </c>
      <c r="AA23" s="72" t="s">
        <v>11</v>
      </c>
      <c r="AB23" s="25" t="s">
        <v>5</v>
      </c>
      <c r="AC23" s="72" t="s">
        <v>18</v>
      </c>
      <c r="AD23" s="88" t="s">
        <v>12</v>
      </c>
      <c r="AE23" s="69" t="s">
        <v>20</v>
      </c>
      <c r="AF23" s="72" t="s">
        <v>18</v>
      </c>
      <c r="AG23" s="88" t="s">
        <v>12</v>
      </c>
      <c r="AH23" s="69" t="s">
        <v>20</v>
      </c>
      <c r="AI23" s="40" t="s">
        <v>18</v>
      </c>
      <c r="AJ23" s="94" t="s">
        <v>12</v>
      </c>
      <c r="AK23" s="69" t="s">
        <v>21</v>
      </c>
      <c r="AL23" s="72" t="s">
        <v>19</v>
      </c>
      <c r="AM23" s="69" t="s">
        <v>20</v>
      </c>
      <c r="AN23" s="25" t="s">
        <v>5</v>
      </c>
      <c r="AO23" s="40" t="s">
        <v>18</v>
      </c>
      <c r="AP23" s="89" t="s">
        <v>12</v>
      </c>
      <c r="AQ23" s="69" t="s">
        <v>21</v>
      </c>
      <c r="AR23" s="40" t="s">
        <v>18</v>
      </c>
      <c r="AS23" s="89" t="s">
        <v>12</v>
      </c>
      <c r="AT23" s="69" t="s">
        <v>21</v>
      </c>
      <c r="AU23" s="72" t="s">
        <v>18</v>
      </c>
      <c r="AV23" s="88" t="s">
        <v>12</v>
      </c>
      <c r="AW23" s="69" t="s">
        <v>20</v>
      </c>
      <c r="AX23" s="40" t="s">
        <v>19</v>
      </c>
      <c r="AY23" s="69" t="s">
        <v>21</v>
      </c>
      <c r="AZ23" s="25" t="s">
        <v>15</v>
      </c>
    </row>
    <row r="24" spans="1:52" x14ac:dyDescent="0.2">
      <c r="A24" s="69" t="s">
        <v>27</v>
      </c>
      <c r="B24" s="69">
        <v>12</v>
      </c>
      <c r="C24" s="72">
        <v>2.58</v>
      </c>
      <c r="D24" s="72">
        <v>2.88</v>
      </c>
      <c r="E24" s="69">
        <f t="shared" si="0"/>
        <v>0.29999999999999982</v>
      </c>
      <c r="F24" s="72" t="s">
        <v>11</v>
      </c>
      <c r="G24" s="77">
        <v>2.73</v>
      </c>
      <c r="H24" s="72">
        <v>2.82</v>
      </c>
      <c r="I24" s="69">
        <f t="shared" si="1"/>
        <v>8.9999999999999858E-2</v>
      </c>
      <c r="J24" s="72" t="s">
        <v>11</v>
      </c>
      <c r="K24" s="77">
        <v>2.74</v>
      </c>
      <c r="L24" s="72">
        <v>2.99</v>
      </c>
      <c r="M24" s="69">
        <f t="shared" si="6"/>
        <v>0.25</v>
      </c>
      <c r="N24" s="72" t="s">
        <v>11</v>
      </c>
      <c r="O24" s="25" t="s">
        <v>26</v>
      </c>
      <c r="P24" s="72">
        <v>3.07</v>
      </c>
      <c r="Q24" s="72">
        <v>2.78</v>
      </c>
      <c r="R24" s="69">
        <f t="shared" si="3"/>
        <v>-0.29000000000000004</v>
      </c>
      <c r="S24" s="72" t="s">
        <v>12</v>
      </c>
      <c r="T24" s="77">
        <v>2.56</v>
      </c>
      <c r="U24" s="72">
        <v>2.82</v>
      </c>
      <c r="V24" s="69">
        <f t="shared" si="4"/>
        <v>0.25999999999999979</v>
      </c>
      <c r="W24" s="72" t="s">
        <v>11</v>
      </c>
      <c r="X24" s="77">
        <v>2.5099999999999998</v>
      </c>
      <c r="Y24" s="72">
        <v>2.91</v>
      </c>
      <c r="Z24" s="69">
        <f t="shared" si="5"/>
        <v>0.40000000000000036</v>
      </c>
      <c r="AA24" s="72" t="s">
        <v>11</v>
      </c>
      <c r="AB24" s="25" t="s">
        <v>6</v>
      </c>
      <c r="AC24" s="72" t="s">
        <v>18</v>
      </c>
      <c r="AD24" s="88" t="s">
        <v>12</v>
      </c>
      <c r="AE24" s="69" t="s">
        <v>20</v>
      </c>
      <c r="AF24" s="72" t="s">
        <v>18</v>
      </c>
      <c r="AG24" s="88" t="s">
        <v>12</v>
      </c>
      <c r="AH24" s="69" t="s">
        <v>20</v>
      </c>
      <c r="AI24" s="40" t="s">
        <v>19</v>
      </c>
      <c r="AJ24" s="89" t="s">
        <v>11</v>
      </c>
      <c r="AK24" s="69" t="s">
        <v>21</v>
      </c>
      <c r="AL24" s="72" t="s">
        <v>18</v>
      </c>
      <c r="AM24" s="69" t="s">
        <v>20</v>
      </c>
      <c r="AN24" s="25" t="s">
        <v>5</v>
      </c>
      <c r="AO24" s="40" t="s">
        <v>18</v>
      </c>
      <c r="AP24" s="89" t="s">
        <v>12</v>
      </c>
      <c r="AQ24" s="69" t="s">
        <v>21</v>
      </c>
      <c r="AR24" s="72" t="s">
        <v>19</v>
      </c>
      <c r="AS24" s="88" t="s">
        <v>11</v>
      </c>
      <c r="AT24" s="69" t="s">
        <v>20</v>
      </c>
      <c r="AU24" s="40" t="s">
        <v>19</v>
      </c>
      <c r="AV24" s="89" t="s">
        <v>11</v>
      </c>
      <c r="AW24" s="69" t="s">
        <v>21</v>
      </c>
      <c r="AX24" s="40" t="s">
        <v>18</v>
      </c>
      <c r="AY24" s="69" t="s">
        <v>21</v>
      </c>
      <c r="AZ24" s="25" t="s">
        <v>6</v>
      </c>
    </row>
    <row r="25" spans="1:52" s="67" customFormat="1" x14ac:dyDescent="0.2">
      <c r="A25" s="62" t="s">
        <v>27</v>
      </c>
      <c r="B25" s="62">
        <v>13</v>
      </c>
      <c r="C25" s="63">
        <v>3.85</v>
      </c>
      <c r="D25" s="63">
        <v>3.97</v>
      </c>
      <c r="E25" s="62">
        <f t="shared" si="0"/>
        <v>0.12000000000000011</v>
      </c>
      <c r="F25" s="63" t="s">
        <v>11</v>
      </c>
      <c r="G25" s="79">
        <v>3.75</v>
      </c>
      <c r="H25" s="63">
        <v>3.54</v>
      </c>
      <c r="I25" s="62">
        <f t="shared" si="1"/>
        <v>-0.20999999999999996</v>
      </c>
      <c r="J25" s="63" t="s">
        <v>12</v>
      </c>
      <c r="K25" s="79">
        <v>3.57</v>
      </c>
      <c r="L25" s="63">
        <v>3.72</v>
      </c>
      <c r="M25" s="64">
        <f t="shared" si="6"/>
        <v>0.15000000000000036</v>
      </c>
      <c r="N25" s="63" t="s">
        <v>11</v>
      </c>
      <c r="O25" s="65" t="s">
        <v>5</v>
      </c>
      <c r="P25" s="63">
        <v>3.76</v>
      </c>
      <c r="Q25" s="63">
        <v>3.8</v>
      </c>
      <c r="R25" s="62">
        <f t="shared" si="3"/>
        <v>4.0000000000000036E-2</v>
      </c>
      <c r="S25" s="63" t="s">
        <v>11</v>
      </c>
      <c r="T25" s="79">
        <v>3.16</v>
      </c>
      <c r="U25" s="63">
        <v>3.75</v>
      </c>
      <c r="V25" s="62">
        <f t="shared" si="4"/>
        <v>0.58999999999999986</v>
      </c>
      <c r="W25" s="63" t="s">
        <v>11</v>
      </c>
      <c r="X25" s="79">
        <v>3.33</v>
      </c>
      <c r="Y25" s="63">
        <v>3.43</v>
      </c>
      <c r="Z25" s="62">
        <f t="shared" si="5"/>
        <v>0.10000000000000009</v>
      </c>
      <c r="AA25" s="63" t="s">
        <v>11</v>
      </c>
      <c r="AB25" s="65" t="s">
        <v>5</v>
      </c>
      <c r="AC25" s="63" t="s">
        <v>19</v>
      </c>
      <c r="AD25" s="92" t="s">
        <v>11</v>
      </c>
      <c r="AE25" s="62" t="s">
        <v>20</v>
      </c>
      <c r="AF25" s="63" t="s">
        <v>18</v>
      </c>
      <c r="AG25" s="92" t="s">
        <v>12</v>
      </c>
      <c r="AH25" s="62" t="s">
        <v>20</v>
      </c>
      <c r="AI25" s="63" t="s">
        <v>19</v>
      </c>
      <c r="AJ25" s="92" t="s">
        <v>11</v>
      </c>
      <c r="AK25" s="62" t="s">
        <v>20</v>
      </c>
      <c r="AL25" s="66" t="s">
        <v>19</v>
      </c>
      <c r="AM25" s="62" t="s">
        <v>21</v>
      </c>
      <c r="AN25" s="65" t="s">
        <v>6</v>
      </c>
      <c r="AO25" s="66" t="s">
        <v>19</v>
      </c>
      <c r="AP25" s="107" t="s">
        <v>11</v>
      </c>
      <c r="AQ25" s="62" t="s">
        <v>21</v>
      </c>
      <c r="AR25" s="63" t="s">
        <v>19</v>
      </c>
      <c r="AS25" s="88" t="s">
        <v>11</v>
      </c>
      <c r="AT25" s="62" t="s">
        <v>20</v>
      </c>
      <c r="AU25" s="63" t="s">
        <v>19</v>
      </c>
      <c r="AV25" s="88" t="s">
        <v>11</v>
      </c>
      <c r="AW25" s="62" t="s">
        <v>20</v>
      </c>
      <c r="AX25" s="66" t="s">
        <v>19</v>
      </c>
      <c r="AY25" s="62" t="s">
        <v>21</v>
      </c>
      <c r="AZ25" s="65" t="s">
        <v>15</v>
      </c>
    </row>
    <row r="26" spans="1:52" x14ac:dyDescent="0.2">
      <c r="A26" s="23" t="s">
        <v>27</v>
      </c>
      <c r="B26" s="69">
        <v>14</v>
      </c>
      <c r="C26" s="72">
        <v>3.63</v>
      </c>
      <c r="D26" s="72">
        <v>3.74</v>
      </c>
      <c r="E26" s="69">
        <f t="shared" si="0"/>
        <v>0.11000000000000032</v>
      </c>
      <c r="F26" s="72" t="s">
        <v>11</v>
      </c>
      <c r="G26" s="77">
        <v>3.2</v>
      </c>
      <c r="H26" s="72">
        <v>3.29</v>
      </c>
      <c r="I26" s="69">
        <f t="shared" si="1"/>
        <v>8.9999999999999858E-2</v>
      </c>
      <c r="J26" s="72" t="s">
        <v>11</v>
      </c>
      <c r="K26" s="77">
        <v>3.2</v>
      </c>
      <c r="L26" s="72">
        <v>3.35</v>
      </c>
      <c r="M26" s="69">
        <f t="shared" si="6"/>
        <v>0.14999999999999991</v>
      </c>
      <c r="N26" s="72" t="s">
        <v>11</v>
      </c>
      <c r="O26" s="25" t="s">
        <v>6</v>
      </c>
      <c r="P26" s="72">
        <v>3.49</v>
      </c>
      <c r="Q26" s="72">
        <v>3.59</v>
      </c>
      <c r="R26" s="69">
        <f t="shared" si="3"/>
        <v>9.9999999999999645E-2</v>
      </c>
      <c r="S26" s="72" t="s">
        <v>11</v>
      </c>
      <c r="T26" s="77">
        <v>3.14</v>
      </c>
      <c r="U26" s="72">
        <v>3.15</v>
      </c>
      <c r="V26" s="69">
        <f t="shared" si="4"/>
        <v>9.9999999999997868E-3</v>
      </c>
      <c r="W26" s="72" t="s">
        <v>11</v>
      </c>
      <c r="X26" s="77">
        <v>3</v>
      </c>
      <c r="Y26" s="72">
        <v>3.21</v>
      </c>
      <c r="Z26" s="69">
        <f t="shared" si="5"/>
        <v>0.20999999999999996</v>
      </c>
      <c r="AA26" s="72" t="s">
        <v>11</v>
      </c>
      <c r="AB26" s="25" t="s">
        <v>6</v>
      </c>
      <c r="AC26" s="72" t="s">
        <v>18</v>
      </c>
      <c r="AD26" s="88" t="s">
        <v>12</v>
      </c>
      <c r="AE26" s="69" t="s">
        <v>20</v>
      </c>
      <c r="AF26" s="72" t="s">
        <v>18</v>
      </c>
      <c r="AG26" s="88" t="s">
        <v>12</v>
      </c>
      <c r="AH26" s="69" t="s">
        <v>20</v>
      </c>
      <c r="AI26" s="72" t="s">
        <v>19</v>
      </c>
      <c r="AJ26" s="88" t="s">
        <v>11</v>
      </c>
      <c r="AK26" s="69" t="s">
        <v>20</v>
      </c>
      <c r="AL26" s="40" t="s">
        <v>18</v>
      </c>
      <c r="AM26" s="69" t="s">
        <v>21</v>
      </c>
      <c r="AN26" s="25" t="s">
        <v>6</v>
      </c>
      <c r="AO26" s="72" t="s">
        <v>18</v>
      </c>
      <c r="AP26" s="88" t="s">
        <v>12</v>
      </c>
      <c r="AQ26" s="69" t="s">
        <v>20</v>
      </c>
      <c r="AR26" s="72" t="s">
        <v>19</v>
      </c>
      <c r="AS26" s="88" t="s">
        <v>11</v>
      </c>
      <c r="AT26" s="69" t="s">
        <v>20</v>
      </c>
      <c r="AU26" s="40" t="s">
        <v>18</v>
      </c>
      <c r="AV26" s="89" t="s">
        <v>12</v>
      </c>
      <c r="AW26" s="69" t="s">
        <v>21</v>
      </c>
      <c r="AX26" s="40" t="s">
        <v>18</v>
      </c>
      <c r="AY26" s="69" t="s">
        <v>21</v>
      </c>
      <c r="AZ26" s="25" t="s">
        <v>6</v>
      </c>
    </row>
    <row r="27" spans="1:52" x14ac:dyDescent="0.2">
      <c r="A27" s="69" t="s">
        <v>27</v>
      </c>
      <c r="B27" s="69">
        <v>15</v>
      </c>
      <c r="C27" s="72">
        <v>3.23</v>
      </c>
      <c r="D27" s="72">
        <v>2.82</v>
      </c>
      <c r="E27" s="69">
        <f t="shared" si="0"/>
        <v>-0.41000000000000014</v>
      </c>
      <c r="F27" s="72" t="s">
        <v>12</v>
      </c>
      <c r="G27" s="77">
        <v>3.05</v>
      </c>
      <c r="H27" s="72">
        <v>3.08</v>
      </c>
      <c r="I27" s="69">
        <f t="shared" si="1"/>
        <v>3.0000000000000249E-2</v>
      </c>
      <c r="J27" s="72" t="s">
        <v>11</v>
      </c>
      <c r="K27" s="77">
        <v>3.04</v>
      </c>
      <c r="L27" s="72">
        <v>3.03</v>
      </c>
      <c r="M27" s="69">
        <f t="shared" si="6"/>
        <v>-1.0000000000000231E-2</v>
      </c>
      <c r="N27" s="72" t="s">
        <v>12</v>
      </c>
      <c r="O27" s="25" t="s">
        <v>26</v>
      </c>
      <c r="P27" s="72">
        <v>2.9</v>
      </c>
      <c r="Q27" s="72">
        <v>2.81</v>
      </c>
      <c r="R27" s="69">
        <f t="shared" si="3"/>
        <v>-8.9999999999999858E-2</v>
      </c>
      <c r="S27" s="72" t="s">
        <v>12</v>
      </c>
      <c r="T27" s="77">
        <v>3.01</v>
      </c>
      <c r="U27" s="72">
        <v>2.9</v>
      </c>
      <c r="V27" s="69">
        <f t="shared" si="4"/>
        <v>-0.10999999999999988</v>
      </c>
      <c r="W27" s="72" t="s">
        <v>12</v>
      </c>
      <c r="X27" s="77">
        <v>2.89</v>
      </c>
      <c r="Y27" s="72">
        <v>2.88</v>
      </c>
      <c r="Z27" s="69">
        <f t="shared" si="5"/>
        <v>-1.0000000000000231E-2</v>
      </c>
      <c r="AA27" s="72" t="s">
        <v>12</v>
      </c>
      <c r="AB27" s="25" t="s">
        <v>5</v>
      </c>
      <c r="AC27" s="72" t="s">
        <v>18</v>
      </c>
      <c r="AD27" s="88" t="s">
        <v>12</v>
      </c>
      <c r="AE27" s="69" t="s">
        <v>20</v>
      </c>
      <c r="AF27" s="72" t="s">
        <v>18</v>
      </c>
      <c r="AG27" s="88" t="s">
        <v>12</v>
      </c>
      <c r="AH27" s="69" t="s">
        <v>20</v>
      </c>
      <c r="AI27" s="72" t="s">
        <v>18</v>
      </c>
      <c r="AJ27" s="88" t="s">
        <v>12</v>
      </c>
      <c r="AK27" s="69" t="s">
        <v>20</v>
      </c>
      <c r="AL27" s="40" t="s">
        <v>18</v>
      </c>
      <c r="AM27" s="69" t="s">
        <v>21</v>
      </c>
      <c r="AN27" s="25" t="s">
        <v>6</v>
      </c>
      <c r="AO27" s="40" t="s">
        <v>19</v>
      </c>
      <c r="AP27" s="89" t="s">
        <v>11</v>
      </c>
      <c r="AQ27" s="69" t="s">
        <v>21</v>
      </c>
      <c r="AR27" s="72" t="s">
        <v>19</v>
      </c>
      <c r="AS27" s="88" t="s">
        <v>11</v>
      </c>
      <c r="AT27" s="69" t="s">
        <v>20</v>
      </c>
      <c r="AU27" s="40" t="s">
        <v>19</v>
      </c>
      <c r="AV27" s="89" t="s">
        <v>11</v>
      </c>
      <c r="AW27" s="69" t="s">
        <v>21</v>
      </c>
      <c r="AX27" s="40" t="s">
        <v>18</v>
      </c>
      <c r="AY27" s="69" t="s">
        <v>21</v>
      </c>
      <c r="AZ27" s="25" t="s">
        <v>6</v>
      </c>
    </row>
    <row r="28" spans="1:52" x14ac:dyDescent="0.2">
      <c r="A28" s="69" t="s">
        <v>27</v>
      </c>
      <c r="B28" s="69">
        <v>16</v>
      </c>
      <c r="C28" s="72">
        <v>3.5</v>
      </c>
      <c r="D28" s="72">
        <v>3.4</v>
      </c>
      <c r="E28" s="69">
        <f t="shared" si="0"/>
        <v>-0.10000000000000009</v>
      </c>
      <c r="F28" s="72" t="s">
        <v>12</v>
      </c>
      <c r="G28" s="77">
        <v>3.27</v>
      </c>
      <c r="H28" s="72">
        <v>3.2</v>
      </c>
      <c r="I28" s="69">
        <f t="shared" si="1"/>
        <v>-6.999999999999984E-2</v>
      </c>
      <c r="J28" s="72" t="s">
        <v>12</v>
      </c>
      <c r="K28" s="77">
        <v>3.23</v>
      </c>
      <c r="L28" s="72">
        <v>3.2</v>
      </c>
      <c r="M28" s="69">
        <f t="shared" si="6"/>
        <v>-2.9999999999999805E-2</v>
      </c>
      <c r="N28" s="72" t="s">
        <v>12</v>
      </c>
      <c r="O28" s="25" t="s">
        <v>26</v>
      </c>
      <c r="P28" s="72">
        <v>3.4</v>
      </c>
      <c r="Q28" s="72">
        <v>3.36</v>
      </c>
      <c r="R28" s="69">
        <f t="shared" si="3"/>
        <v>-4.0000000000000036E-2</v>
      </c>
      <c r="S28" s="72" t="s">
        <v>12</v>
      </c>
      <c r="T28" s="77">
        <v>2.99</v>
      </c>
      <c r="U28" s="72">
        <v>3.1</v>
      </c>
      <c r="V28" s="69">
        <f t="shared" si="4"/>
        <v>0.10999999999999988</v>
      </c>
      <c r="W28" s="72" t="s">
        <v>11</v>
      </c>
      <c r="X28" s="77">
        <v>3.17</v>
      </c>
      <c r="Y28" s="72">
        <v>2.88</v>
      </c>
      <c r="Z28" s="69">
        <f t="shared" si="5"/>
        <v>-0.29000000000000004</v>
      </c>
      <c r="AA28" s="72" t="s">
        <v>12</v>
      </c>
      <c r="AB28" s="25" t="s">
        <v>6</v>
      </c>
      <c r="AC28" s="72" t="s">
        <v>18</v>
      </c>
      <c r="AD28" s="88" t="s">
        <v>12</v>
      </c>
      <c r="AE28" s="69" t="s">
        <v>20</v>
      </c>
      <c r="AF28" s="72" t="s">
        <v>19</v>
      </c>
      <c r="AG28" s="88" t="s">
        <v>11</v>
      </c>
      <c r="AH28" s="69" t="s">
        <v>20</v>
      </c>
      <c r="AI28" s="72" t="s">
        <v>18</v>
      </c>
      <c r="AJ28" s="88" t="s">
        <v>12</v>
      </c>
      <c r="AK28" s="69" t="s">
        <v>20</v>
      </c>
      <c r="AL28" s="40" t="s">
        <v>18</v>
      </c>
      <c r="AM28" s="69" t="s">
        <v>21</v>
      </c>
      <c r="AN28" s="25" t="s">
        <v>6</v>
      </c>
      <c r="AO28" s="40" t="s">
        <v>19</v>
      </c>
      <c r="AP28" s="89" t="s">
        <v>11</v>
      </c>
      <c r="AQ28" s="69" t="s">
        <v>21</v>
      </c>
      <c r="AR28" s="72" t="s">
        <v>18</v>
      </c>
      <c r="AS28" s="88" t="s">
        <v>12</v>
      </c>
      <c r="AT28" s="69" t="s">
        <v>20</v>
      </c>
      <c r="AU28" s="40" t="s">
        <v>18</v>
      </c>
      <c r="AV28" s="89" t="s">
        <v>12</v>
      </c>
      <c r="AW28" s="69" t="s">
        <v>21</v>
      </c>
      <c r="AX28" s="40" t="s">
        <v>18</v>
      </c>
      <c r="AY28" s="69" t="s">
        <v>21</v>
      </c>
      <c r="AZ28" s="25" t="s">
        <v>5</v>
      </c>
    </row>
    <row r="29" spans="1:52" ht="17" thickBot="1" x14ac:dyDescent="0.25">
      <c r="A29" s="15" t="s">
        <v>27</v>
      </c>
      <c r="B29" s="15">
        <v>17</v>
      </c>
      <c r="C29" s="21">
        <v>3.38</v>
      </c>
      <c r="D29" s="21">
        <v>3.42</v>
      </c>
      <c r="E29" s="15">
        <f t="shared" si="0"/>
        <v>4.0000000000000036E-2</v>
      </c>
      <c r="F29" s="21" t="s">
        <v>11</v>
      </c>
      <c r="G29" s="80">
        <v>2.92</v>
      </c>
      <c r="H29" s="21">
        <v>3.34</v>
      </c>
      <c r="I29" s="15">
        <f t="shared" si="1"/>
        <v>0.41999999999999993</v>
      </c>
      <c r="J29" s="21" t="s">
        <v>11</v>
      </c>
      <c r="K29" s="80">
        <v>3.86</v>
      </c>
      <c r="L29" s="21">
        <v>3.34</v>
      </c>
      <c r="M29" s="15">
        <f t="shared" si="6"/>
        <v>-0.52</v>
      </c>
      <c r="N29" s="21" t="s">
        <v>12</v>
      </c>
      <c r="O29" s="28" t="s">
        <v>6</v>
      </c>
      <c r="P29" s="21">
        <v>3.5</v>
      </c>
      <c r="Q29" s="21">
        <v>3.41</v>
      </c>
      <c r="R29" s="15">
        <f t="shared" si="3"/>
        <v>-8.9999999999999858E-2</v>
      </c>
      <c r="S29" s="21" t="s">
        <v>12</v>
      </c>
      <c r="T29" s="80">
        <v>3.02</v>
      </c>
      <c r="U29" s="21">
        <v>3.59</v>
      </c>
      <c r="V29" s="15">
        <f t="shared" si="4"/>
        <v>0.56999999999999984</v>
      </c>
      <c r="W29" s="21" t="s">
        <v>11</v>
      </c>
      <c r="X29" s="80">
        <v>2.92</v>
      </c>
      <c r="Y29" s="21">
        <v>2.94</v>
      </c>
      <c r="Z29" s="15">
        <f t="shared" si="5"/>
        <v>2.0000000000000018E-2</v>
      </c>
      <c r="AA29" s="21" t="s">
        <v>11</v>
      </c>
      <c r="AB29" s="28" t="s">
        <v>5</v>
      </c>
      <c r="AC29" s="21" t="s">
        <v>18</v>
      </c>
      <c r="AD29" s="102" t="s">
        <v>12</v>
      </c>
      <c r="AE29" s="15" t="s">
        <v>20</v>
      </c>
      <c r="AF29" s="43" t="s">
        <v>19</v>
      </c>
      <c r="AG29" s="93" t="s">
        <v>11</v>
      </c>
      <c r="AH29" s="15" t="s">
        <v>21</v>
      </c>
      <c r="AI29" s="21" t="s">
        <v>19</v>
      </c>
      <c r="AJ29" s="102" t="s">
        <v>11</v>
      </c>
      <c r="AK29" s="15" t="s">
        <v>20</v>
      </c>
      <c r="AL29" s="21" t="s">
        <v>18</v>
      </c>
      <c r="AM29" s="15" t="s">
        <v>20</v>
      </c>
      <c r="AN29" s="28" t="s">
        <v>4</v>
      </c>
      <c r="AO29" s="43" t="s">
        <v>18</v>
      </c>
      <c r="AP29" s="93" t="s">
        <v>12</v>
      </c>
      <c r="AQ29" s="15" t="s">
        <v>21</v>
      </c>
      <c r="AR29" s="43" t="s">
        <v>18</v>
      </c>
      <c r="AS29" s="89" t="s">
        <v>12</v>
      </c>
      <c r="AT29" s="15" t="s">
        <v>21</v>
      </c>
      <c r="AU29" s="21" t="s">
        <v>19</v>
      </c>
      <c r="AV29" s="102" t="s">
        <v>11</v>
      </c>
      <c r="AW29" s="15" t="s">
        <v>20</v>
      </c>
      <c r="AX29" s="21" t="s">
        <v>18</v>
      </c>
      <c r="AY29" s="15" t="s">
        <v>20</v>
      </c>
      <c r="AZ29" s="28" t="s">
        <v>15</v>
      </c>
    </row>
    <row r="30" spans="1:52" ht="17" customHeight="1" thickBot="1" x14ac:dyDescent="0.25">
      <c r="A30" s="69" t="s">
        <v>28</v>
      </c>
      <c r="B30" s="69">
        <v>1</v>
      </c>
      <c r="C30" s="72">
        <v>3.39</v>
      </c>
      <c r="D30" s="72">
        <v>3.49</v>
      </c>
      <c r="E30" s="69">
        <f t="shared" si="0"/>
        <v>0.10000000000000009</v>
      </c>
      <c r="F30" s="72" t="s">
        <v>11</v>
      </c>
      <c r="G30" s="77">
        <v>3.16</v>
      </c>
      <c r="H30" s="72">
        <v>3.15</v>
      </c>
      <c r="I30" s="69">
        <f t="shared" si="1"/>
        <v>-1.0000000000000231E-2</v>
      </c>
      <c r="J30" s="72" t="s">
        <v>12</v>
      </c>
      <c r="K30" s="77">
        <v>3.18</v>
      </c>
      <c r="L30" s="72">
        <v>3.32</v>
      </c>
      <c r="M30" s="69">
        <f t="shared" si="6"/>
        <v>0.13999999999999968</v>
      </c>
      <c r="N30" s="72" t="s">
        <v>11</v>
      </c>
      <c r="O30" s="25" t="s">
        <v>6</v>
      </c>
      <c r="P30" s="72">
        <v>3.12</v>
      </c>
      <c r="Q30" s="72">
        <v>3.11</v>
      </c>
      <c r="R30" s="69">
        <f t="shared" si="3"/>
        <v>-1.0000000000000231E-2</v>
      </c>
      <c r="S30" s="72" t="s">
        <v>12</v>
      </c>
      <c r="T30" s="77">
        <v>3.16</v>
      </c>
      <c r="U30" s="72">
        <v>3.16</v>
      </c>
      <c r="V30" s="69">
        <f t="shared" si="4"/>
        <v>0</v>
      </c>
      <c r="W30" s="72" t="s">
        <v>29</v>
      </c>
      <c r="X30" s="77">
        <v>3.15</v>
      </c>
      <c r="Y30" s="72">
        <v>3.33</v>
      </c>
      <c r="Z30" s="69">
        <f t="shared" si="5"/>
        <v>0.18000000000000016</v>
      </c>
      <c r="AA30" s="72" t="s">
        <v>11</v>
      </c>
      <c r="AB30" s="25" t="s">
        <v>6</v>
      </c>
      <c r="AC30" s="72" t="s">
        <v>19</v>
      </c>
      <c r="AD30" s="88" t="s">
        <v>11</v>
      </c>
      <c r="AE30" s="69" t="s">
        <v>20</v>
      </c>
      <c r="AF30" s="72" t="s">
        <v>18</v>
      </c>
      <c r="AG30" s="88" t="s">
        <v>12</v>
      </c>
      <c r="AH30" s="69" t="s">
        <v>20</v>
      </c>
      <c r="AI30" s="40" t="s">
        <v>18</v>
      </c>
      <c r="AJ30" s="89" t="s">
        <v>12</v>
      </c>
      <c r="AK30" s="69" t="s">
        <v>21</v>
      </c>
      <c r="AL30" s="72" t="s">
        <v>18</v>
      </c>
      <c r="AM30" s="69" t="s">
        <v>20</v>
      </c>
      <c r="AN30" s="25" t="s">
        <v>5</v>
      </c>
      <c r="AO30" s="40" t="s">
        <v>18</v>
      </c>
      <c r="AP30" s="93" t="s">
        <v>12</v>
      </c>
      <c r="AQ30" s="69" t="s">
        <v>21</v>
      </c>
      <c r="AR30" s="72" t="s">
        <v>19</v>
      </c>
      <c r="AS30" s="88" t="s">
        <v>11</v>
      </c>
      <c r="AT30" s="69" t="s">
        <v>20</v>
      </c>
      <c r="AU30" s="40" t="s">
        <v>18</v>
      </c>
      <c r="AV30" s="89" t="s">
        <v>12</v>
      </c>
      <c r="AW30" s="69" t="s">
        <v>21</v>
      </c>
      <c r="AX30" s="72" t="s">
        <v>18</v>
      </c>
      <c r="AY30" s="69" t="s">
        <v>20</v>
      </c>
      <c r="AZ30" s="25" t="s">
        <v>15</v>
      </c>
    </row>
    <row r="31" spans="1:52" s="51" customFormat="1" ht="17" thickBot="1" x14ac:dyDescent="0.25">
      <c r="A31" s="52" t="s">
        <v>28</v>
      </c>
      <c r="B31" s="47">
        <v>2</v>
      </c>
      <c r="C31" s="48">
        <v>2.8</v>
      </c>
      <c r="D31" s="48">
        <v>2.71</v>
      </c>
      <c r="E31" s="47">
        <f t="shared" si="0"/>
        <v>-8.9999999999999858E-2</v>
      </c>
      <c r="F31" s="48" t="s">
        <v>12</v>
      </c>
      <c r="G31" s="78">
        <v>2.89</v>
      </c>
      <c r="H31" s="48">
        <v>2.83</v>
      </c>
      <c r="I31" s="47">
        <f t="shared" si="1"/>
        <v>-6.0000000000000053E-2</v>
      </c>
      <c r="J31" s="48" t="s">
        <v>12</v>
      </c>
      <c r="K31" s="78">
        <v>3.73</v>
      </c>
      <c r="L31" s="48">
        <v>3.78</v>
      </c>
      <c r="M31" s="47">
        <f t="shared" si="6"/>
        <v>4.9999999999999822E-2</v>
      </c>
      <c r="N31" s="48" t="s">
        <v>11</v>
      </c>
      <c r="O31" s="49" t="s">
        <v>26</v>
      </c>
      <c r="P31" s="48">
        <v>3.2</v>
      </c>
      <c r="Q31" s="48">
        <v>3.69</v>
      </c>
      <c r="R31" s="47">
        <f t="shared" si="3"/>
        <v>0.48999999999999977</v>
      </c>
      <c r="S31" s="48" t="s">
        <v>11</v>
      </c>
      <c r="T31" s="78">
        <v>2.38</v>
      </c>
      <c r="U31" s="48">
        <v>2.2400000000000002</v>
      </c>
      <c r="V31" s="47">
        <f t="shared" si="4"/>
        <v>-0.13999999999999968</v>
      </c>
      <c r="W31" s="48" t="s">
        <v>12</v>
      </c>
      <c r="X31" s="78">
        <v>2.2999999999999998</v>
      </c>
      <c r="Y31" s="48">
        <v>2.2200000000000002</v>
      </c>
      <c r="Z31" s="47">
        <f t="shared" si="5"/>
        <v>-7.9999999999999627E-2</v>
      </c>
      <c r="AA31" s="48" t="s">
        <v>12</v>
      </c>
      <c r="AB31" s="49" t="s">
        <v>4</v>
      </c>
      <c r="AC31" s="48" t="s">
        <v>18</v>
      </c>
      <c r="AD31" s="91" t="s">
        <v>12</v>
      </c>
      <c r="AE31" s="47" t="s">
        <v>20</v>
      </c>
      <c r="AF31" s="50" t="s">
        <v>19</v>
      </c>
      <c r="AG31" s="94" t="s">
        <v>11</v>
      </c>
      <c r="AH31" s="47" t="s">
        <v>21</v>
      </c>
      <c r="AI31" s="48" t="s">
        <v>19</v>
      </c>
      <c r="AJ31" s="91" t="s">
        <v>11</v>
      </c>
      <c r="AK31" s="47" t="s">
        <v>20</v>
      </c>
      <c r="AL31" s="48" t="s">
        <v>19</v>
      </c>
      <c r="AM31" s="47" t="s">
        <v>20</v>
      </c>
      <c r="AN31" s="49" t="s">
        <v>4</v>
      </c>
      <c r="AO31" s="50" t="s">
        <v>18</v>
      </c>
      <c r="AP31" s="93" t="s">
        <v>12</v>
      </c>
      <c r="AQ31" s="47" t="s">
        <v>21</v>
      </c>
      <c r="AR31" s="50" t="s">
        <v>19</v>
      </c>
      <c r="AS31" s="89" t="s">
        <v>11</v>
      </c>
      <c r="AT31" s="47" t="s">
        <v>21</v>
      </c>
      <c r="AU31" s="48" t="s">
        <v>18</v>
      </c>
      <c r="AV31" s="88" t="s">
        <v>12</v>
      </c>
      <c r="AW31" s="47" t="s">
        <v>20</v>
      </c>
      <c r="AX31" s="48" t="s">
        <v>19</v>
      </c>
      <c r="AY31" s="47" t="s">
        <v>20</v>
      </c>
      <c r="AZ31" s="49" t="s">
        <v>4</v>
      </c>
    </row>
    <row r="32" spans="1:52" x14ac:dyDescent="0.2">
      <c r="A32" s="69" t="s">
        <v>28</v>
      </c>
      <c r="B32" s="69">
        <v>3</v>
      </c>
      <c r="C32" s="72">
        <v>3.19</v>
      </c>
      <c r="D32" s="72">
        <v>2.87</v>
      </c>
      <c r="E32" s="69">
        <f t="shared" si="0"/>
        <v>-0.31999999999999984</v>
      </c>
      <c r="F32" s="72" t="s">
        <v>12</v>
      </c>
      <c r="G32" s="77">
        <v>2.76</v>
      </c>
      <c r="H32" s="72">
        <v>2.71</v>
      </c>
      <c r="I32" s="69">
        <f t="shared" si="1"/>
        <v>-4.9999999999999822E-2</v>
      </c>
      <c r="J32" s="72" t="s">
        <v>12</v>
      </c>
      <c r="K32" s="77">
        <v>2.74</v>
      </c>
      <c r="L32" s="72">
        <v>3.05</v>
      </c>
      <c r="M32" s="69">
        <f t="shared" si="6"/>
        <v>0.30999999999999961</v>
      </c>
      <c r="N32" s="72" t="s">
        <v>11</v>
      </c>
      <c r="O32" s="25" t="s">
        <v>26</v>
      </c>
      <c r="P32" s="72">
        <v>2.91</v>
      </c>
      <c r="Q32" s="72">
        <v>3.2</v>
      </c>
      <c r="R32" s="69">
        <f t="shared" si="3"/>
        <v>0.29000000000000004</v>
      </c>
      <c r="S32" s="72" t="s">
        <v>11</v>
      </c>
      <c r="T32" s="77">
        <v>2.92</v>
      </c>
      <c r="U32" s="72">
        <v>2.57</v>
      </c>
      <c r="V32" s="69">
        <f t="shared" si="4"/>
        <v>-0.35000000000000009</v>
      </c>
      <c r="W32" s="72" t="s">
        <v>12</v>
      </c>
      <c r="X32" s="77">
        <v>2.85</v>
      </c>
      <c r="Y32" s="72">
        <v>2.63</v>
      </c>
      <c r="Z32" s="69">
        <f t="shared" si="5"/>
        <v>-0.2200000000000002</v>
      </c>
      <c r="AA32" s="72" t="s">
        <v>12</v>
      </c>
      <c r="AB32" s="25" t="s">
        <v>5</v>
      </c>
      <c r="AC32" s="72" t="s">
        <v>18</v>
      </c>
      <c r="AD32" s="88" t="s">
        <v>12</v>
      </c>
      <c r="AE32" s="69" t="s">
        <v>20</v>
      </c>
      <c r="AF32" s="72" t="s">
        <v>18</v>
      </c>
      <c r="AG32" s="88" t="s">
        <v>12</v>
      </c>
      <c r="AH32" s="69" t="s">
        <v>20</v>
      </c>
      <c r="AI32" s="72" t="s">
        <v>18</v>
      </c>
      <c r="AJ32" s="88" t="s">
        <v>12</v>
      </c>
      <c r="AK32" s="69" t="s">
        <v>20</v>
      </c>
      <c r="AL32" s="40" t="s">
        <v>19</v>
      </c>
      <c r="AM32" s="69" t="s">
        <v>21</v>
      </c>
      <c r="AN32" s="25" t="s">
        <v>6</v>
      </c>
      <c r="AO32" s="72" t="s">
        <v>19</v>
      </c>
      <c r="AP32" s="88" t="s">
        <v>11</v>
      </c>
      <c r="AQ32" s="69" t="s">
        <v>20</v>
      </c>
      <c r="AR32" s="72" t="s">
        <v>18</v>
      </c>
      <c r="AS32" s="88" t="s">
        <v>12</v>
      </c>
      <c r="AT32" s="69" t="s">
        <v>20</v>
      </c>
      <c r="AU32" s="40" t="s">
        <v>18</v>
      </c>
      <c r="AV32" s="89" t="s">
        <v>12</v>
      </c>
      <c r="AW32" s="69" t="s">
        <v>21</v>
      </c>
      <c r="AX32" s="40" t="s">
        <v>18</v>
      </c>
      <c r="AY32" s="69" t="s">
        <v>21</v>
      </c>
      <c r="AZ32" s="25" t="s">
        <v>5</v>
      </c>
    </row>
    <row r="33" spans="1:52" s="51" customFormat="1" x14ac:dyDescent="0.2">
      <c r="A33" s="47" t="s">
        <v>28</v>
      </c>
      <c r="B33" s="47">
        <v>4</v>
      </c>
      <c r="C33" s="48">
        <v>3.93</v>
      </c>
      <c r="D33" s="48">
        <v>3.56</v>
      </c>
      <c r="E33" s="47">
        <f t="shared" si="0"/>
        <v>-0.37000000000000011</v>
      </c>
      <c r="F33" s="48" t="s">
        <v>12</v>
      </c>
      <c r="G33" s="78">
        <v>3.8</v>
      </c>
      <c r="H33" s="48">
        <v>3.69</v>
      </c>
      <c r="I33" s="47">
        <f t="shared" si="1"/>
        <v>-0.10999999999999988</v>
      </c>
      <c r="J33" s="48" t="s">
        <v>12</v>
      </c>
      <c r="K33" s="78">
        <v>3.39</v>
      </c>
      <c r="L33" s="48">
        <v>3.4</v>
      </c>
      <c r="M33" s="47">
        <f t="shared" si="6"/>
        <v>9.9999999999997868E-3</v>
      </c>
      <c r="N33" s="48" t="s">
        <v>11</v>
      </c>
      <c r="O33" s="49" t="s">
        <v>26</v>
      </c>
      <c r="P33" s="48">
        <v>3.56</v>
      </c>
      <c r="Q33" s="48">
        <v>3.86</v>
      </c>
      <c r="R33" s="47">
        <f t="shared" si="3"/>
        <v>0.29999999999999982</v>
      </c>
      <c r="S33" s="48" t="s">
        <v>11</v>
      </c>
      <c r="T33" s="78">
        <v>3.4</v>
      </c>
      <c r="U33" s="48">
        <v>3.56</v>
      </c>
      <c r="V33" s="47">
        <f t="shared" si="4"/>
        <v>0.16000000000000014</v>
      </c>
      <c r="W33" s="48" t="s">
        <v>11</v>
      </c>
      <c r="X33" s="78">
        <v>3.38</v>
      </c>
      <c r="Y33" s="48">
        <v>3.38</v>
      </c>
      <c r="Z33" s="47">
        <f t="shared" si="5"/>
        <v>0</v>
      </c>
      <c r="AA33" s="48" t="s">
        <v>29</v>
      </c>
      <c r="AB33" s="49" t="s">
        <v>4</v>
      </c>
      <c r="AC33" s="48" t="s">
        <v>19</v>
      </c>
      <c r="AD33" s="91" t="s">
        <v>11</v>
      </c>
      <c r="AE33" s="47" t="s">
        <v>20</v>
      </c>
      <c r="AF33" s="48" t="s">
        <v>18</v>
      </c>
      <c r="AG33" s="91" t="s">
        <v>12</v>
      </c>
      <c r="AH33" s="47" t="s">
        <v>20</v>
      </c>
      <c r="AI33" s="48" t="s">
        <v>18</v>
      </c>
      <c r="AJ33" s="91" t="s">
        <v>12</v>
      </c>
      <c r="AK33" s="47" t="s">
        <v>20</v>
      </c>
      <c r="AL33" s="50" t="s">
        <v>18</v>
      </c>
      <c r="AM33" s="47" t="s">
        <v>21</v>
      </c>
      <c r="AN33" s="49" t="s">
        <v>6</v>
      </c>
      <c r="AO33" s="50" t="s">
        <v>19</v>
      </c>
      <c r="AP33" s="89" t="s">
        <v>11</v>
      </c>
      <c r="AQ33" s="47" t="s">
        <v>21</v>
      </c>
      <c r="AR33" s="50" t="s">
        <v>18</v>
      </c>
      <c r="AS33" s="89" t="s">
        <v>12</v>
      </c>
      <c r="AT33" s="47" t="s">
        <v>21</v>
      </c>
      <c r="AU33" s="50" t="s">
        <v>18</v>
      </c>
      <c r="AV33" s="89" t="s">
        <v>12</v>
      </c>
      <c r="AW33" s="47" t="s">
        <v>21</v>
      </c>
      <c r="AX33" s="50" t="s">
        <v>18</v>
      </c>
      <c r="AY33" s="47" t="s">
        <v>21</v>
      </c>
      <c r="AZ33" s="49" t="s">
        <v>4</v>
      </c>
    </row>
    <row r="34" spans="1:52" x14ac:dyDescent="0.2">
      <c r="A34" s="69" t="s">
        <v>28</v>
      </c>
      <c r="B34" s="69">
        <v>5</v>
      </c>
      <c r="C34" s="72">
        <v>3.31</v>
      </c>
      <c r="D34" s="72">
        <v>3.85</v>
      </c>
      <c r="E34" s="69">
        <f t="shared" si="0"/>
        <v>0.54</v>
      </c>
      <c r="F34" s="72" t="s">
        <v>11</v>
      </c>
      <c r="G34" s="77">
        <v>3.72</v>
      </c>
      <c r="H34" s="72">
        <v>3.35</v>
      </c>
      <c r="I34" s="69">
        <f t="shared" si="1"/>
        <v>-0.37000000000000011</v>
      </c>
      <c r="J34" s="72" t="s">
        <v>12</v>
      </c>
      <c r="K34" s="77">
        <v>3.34</v>
      </c>
      <c r="L34" s="72">
        <v>3.52</v>
      </c>
      <c r="M34" s="69">
        <f t="shared" si="6"/>
        <v>0.18000000000000016</v>
      </c>
      <c r="N34" s="72" t="s">
        <v>11</v>
      </c>
      <c r="O34" s="25" t="s">
        <v>26</v>
      </c>
      <c r="P34" s="72">
        <v>3.3</v>
      </c>
      <c r="Q34" s="72">
        <v>3.86</v>
      </c>
      <c r="R34" s="69">
        <f t="shared" si="3"/>
        <v>0.56000000000000005</v>
      </c>
      <c r="S34" s="72" t="s">
        <v>11</v>
      </c>
      <c r="T34" s="77">
        <v>3.58</v>
      </c>
      <c r="U34" s="72">
        <v>3.3</v>
      </c>
      <c r="V34" s="69">
        <f t="shared" si="4"/>
        <v>-0.28000000000000025</v>
      </c>
      <c r="W34" s="72" t="s">
        <v>12</v>
      </c>
      <c r="X34" s="77">
        <v>3.06</v>
      </c>
      <c r="Y34" s="72">
        <v>3.77</v>
      </c>
      <c r="Z34" s="69">
        <f t="shared" si="5"/>
        <v>0.71</v>
      </c>
      <c r="AA34" s="72" t="s">
        <v>11</v>
      </c>
      <c r="AB34" s="25" t="s">
        <v>6</v>
      </c>
      <c r="AC34" s="72" t="s">
        <v>18</v>
      </c>
      <c r="AD34" s="88" t="s">
        <v>12</v>
      </c>
      <c r="AE34" s="69" t="s">
        <v>20</v>
      </c>
      <c r="AF34" s="72" t="s">
        <v>19</v>
      </c>
      <c r="AG34" s="88" t="s">
        <v>11</v>
      </c>
      <c r="AH34" s="69" t="s">
        <v>20</v>
      </c>
      <c r="AI34" s="40" t="s">
        <v>18</v>
      </c>
      <c r="AJ34" s="89" t="s">
        <v>12</v>
      </c>
      <c r="AK34" s="69" t="s">
        <v>21</v>
      </c>
      <c r="AL34" s="72" t="s">
        <v>19</v>
      </c>
      <c r="AM34" s="69" t="s">
        <v>20</v>
      </c>
      <c r="AN34" s="25" t="s">
        <v>5</v>
      </c>
      <c r="AO34" s="40" t="s">
        <v>18</v>
      </c>
      <c r="AP34" s="89" t="s">
        <v>12</v>
      </c>
      <c r="AQ34" s="69" t="s">
        <v>21</v>
      </c>
      <c r="AR34" s="40" t="s">
        <v>18</v>
      </c>
      <c r="AS34" s="89" t="s">
        <v>12</v>
      </c>
      <c r="AT34" s="69" t="s">
        <v>21</v>
      </c>
      <c r="AU34" s="72" t="s">
        <v>18</v>
      </c>
      <c r="AV34" s="88" t="s">
        <v>12</v>
      </c>
      <c r="AW34" s="69" t="s">
        <v>20</v>
      </c>
      <c r="AX34" s="72" t="s">
        <v>18</v>
      </c>
      <c r="AY34" s="69" t="s">
        <v>20</v>
      </c>
      <c r="AZ34" s="25" t="s">
        <v>15</v>
      </c>
    </row>
    <row r="35" spans="1:52" x14ac:dyDescent="0.2">
      <c r="A35" s="69" t="s">
        <v>28</v>
      </c>
      <c r="B35" s="69">
        <v>6</v>
      </c>
      <c r="C35" s="72">
        <v>3.64</v>
      </c>
      <c r="D35" s="72">
        <v>2.93</v>
      </c>
      <c r="E35" s="69">
        <f t="shared" si="0"/>
        <v>-0.71</v>
      </c>
      <c r="F35" s="72" t="s">
        <v>12</v>
      </c>
      <c r="G35" s="77">
        <v>3.04</v>
      </c>
      <c r="H35" s="72">
        <v>3.07</v>
      </c>
      <c r="I35" s="69">
        <f t="shared" si="1"/>
        <v>2.9999999999999805E-2</v>
      </c>
      <c r="J35" s="72" t="s">
        <v>11</v>
      </c>
      <c r="K35" s="77">
        <v>3.06</v>
      </c>
      <c r="L35" s="72">
        <v>3.19</v>
      </c>
      <c r="M35" s="69">
        <f t="shared" si="6"/>
        <v>0.12999999999999989</v>
      </c>
      <c r="N35" s="72" t="s">
        <v>11</v>
      </c>
      <c r="O35" s="25" t="s">
        <v>26</v>
      </c>
      <c r="P35" s="72">
        <v>3.43</v>
      </c>
      <c r="Q35" s="72">
        <v>3.17</v>
      </c>
      <c r="R35" s="69">
        <f t="shared" si="3"/>
        <v>-0.26000000000000023</v>
      </c>
      <c r="S35" s="72" t="s">
        <v>12</v>
      </c>
      <c r="T35" s="77">
        <v>3.01</v>
      </c>
      <c r="U35" s="72">
        <v>2.94</v>
      </c>
      <c r="V35" s="69">
        <f t="shared" si="4"/>
        <v>-6.999999999999984E-2</v>
      </c>
      <c r="W35" s="72" t="s">
        <v>12</v>
      </c>
      <c r="X35" s="77">
        <v>3.2</v>
      </c>
      <c r="Y35" s="72">
        <v>3.31</v>
      </c>
      <c r="Z35" s="69">
        <f t="shared" si="5"/>
        <v>0.10999999999999988</v>
      </c>
      <c r="AA35" s="72" t="s">
        <v>11</v>
      </c>
      <c r="AB35" s="25" t="s">
        <v>4</v>
      </c>
      <c r="AC35" s="72" t="s">
        <v>18</v>
      </c>
      <c r="AD35" s="88" t="s">
        <v>12</v>
      </c>
      <c r="AE35" s="69" t="s">
        <v>20</v>
      </c>
      <c r="AF35" s="72" t="s">
        <v>19</v>
      </c>
      <c r="AG35" s="88" t="s">
        <v>11</v>
      </c>
      <c r="AH35" s="69" t="s">
        <v>20</v>
      </c>
      <c r="AI35" s="72" t="s">
        <v>18</v>
      </c>
      <c r="AJ35" s="91" t="s">
        <v>12</v>
      </c>
      <c r="AK35" s="69" t="s">
        <v>20</v>
      </c>
      <c r="AL35" s="40" t="s">
        <v>19</v>
      </c>
      <c r="AM35" s="69" t="s">
        <v>21</v>
      </c>
      <c r="AN35" s="25" t="s">
        <v>6</v>
      </c>
      <c r="AO35" s="40" t="s">
        <v>18</v>
      </c>
      <c r="AP35" s="89" t="s">
        <v>12</v>
      </c>
      <c r="AQ35" s="69" t="s">
        <v>21</v>
      </c>
      <c r="AR35" s="72" t="s">
        <v>19</v>
      </c>
      <c r="AS35" s="88" t="s">
        <v>11</v>
      </c>
      <c r="AT35" s="69" t="s">
        <v>20</v>
      </c>
      <c r="AU35" s="40" t="s">
        <v>18</v>
      </c>
      <c r="AV35" s="89" t="s">
        <v>12</v>
      </c>
      <c r="AW35" s="69" t="s">
        <v>21</v>
      </c>
      <c r="AX35" s="72" t="s">
        <v>18</v>
      </c>
      <c r="AY35" s="69" t="s">
        <v>20</v>
      </c>
      <c r="AZ35" s="25" t="s">
        <v>15</v>
      </c>
    </row>
    <row r="36" spans="1:52" s="51" customFormat="1" x14ac:dyDescent="0.2">
      <c r="A36" s="47" t="s">
        <v>28</v>
      </c>
      <c r="B36" s="47">
        <v>8</v>
      </c>
      <c r="C36" s="48">
        <v>4.0199999999999996</v>
      </c>
      <c r="D36" s="48">
        <v>3.6</v>
      </c>
      <c r="E36" s="47">
        <f t="shared" si="0"/>
        <v>-0.41999999999999948</v>
      </c>
      <c r="F36" s="48" t="s">
        <v>12</v>
      </c>
      <c r="G36" s="78">
        <v>3.01</v>
      </c>
      <c r="H36" s="48">
        <v>3.09</v>
      </c>
      <c r="I36" s="47">
        <f t="shared" si="1"/>
        <v>8.0000000000000071E-2</v>
      </c>
      <c r="J36" s="48" t="s">
        <v>11</v>
      </c>
      <c r="K36" s="78">
        <v>3.37</v>
      </c>
      <c r="L36" s="48">
        <v>3.04</v>
      </c>
      <c r="M36" s="47">
        <f t="shared" si="6"/>
        <v>-0.33000000000000007</v>
      </c>
      <c r="N36" s="48" t="s">
        <v>12</v>
      </c>
      <c r="O36" s="49" t="s">
        <v>26</v>
      </c>
      <c r="P36" s="48">
        <v>3.57</v>
      </c>
      <c r="Q36" s="48">
        <v>3.59</v>
      </c>
      <c r="R36" s="47">
        <f t="shared" si="3"/>
        <v>2.0000000000000018E-2</v>
      </c>
      <c r="S36" s="48" t="s">
        <v>11</v>
      </c>
      <c r="T36" s="78">
        <v>2.72</v>
      </c>
      <c r="U36" s="48">
        <v>3.08</v>
      </c>
      <c r="V36" s="47">
        <f t="shared" si="4"/>
        <v>0.35999999999999988</v>
      </c>
      <c r="W36" s="48" t="s">
        <v>11</v>
      </c>
      <c r="X36" s="78">
        <v>2.71</v>
      </c>
      <c r="Y36" s="48">
        <v>2.6</v>
      </c>
      <c r="Z36" s="47">
        <f t="shared" si="5"/>
        <v>-0.10999999999999988</v>
      </c>
      <c r="AA36" s="48" t="s">
        <v>12</v>
      </c>
      <c r="AB36" s="49" t="s">
        <v>5</v>
      </c>
      <c r="AC36" s="48" t="s">
        <v>18</v>
      </c>
      <c r="AD36" s="88" t="s">
        <v>12</v>
      </c>
      <c r="AE36" s="47" t="s">
        <v>20</v>
      </c>
      <c r="AF36" s="48" t="s">
        <v>19</v>
      </c>
      <c r="AG36" s="91" t="s">
        <v>11</v>
      </c>
      <c r="AH36" s="47" t="s">
        <v>20</v>
      </c>
      <c r="AI36" s="50" t="s">
        <v>18</v>
      </c>
      <c r="AJ36" s="89" t="s">
        <v>12</v>
      </c>
      <c r="AK36" s="47" t="s">
        <v>21</v>
      </c>
      <c r="AL36" s="48" t="s">
        <v>19</v>
      </c>
      <c r="AM36" s="47" t="s">
        <v>20</v>
      </c>
      <c r="AN36" s="49" t="s">
        <v>5</v>
      </c>
      <c r="AO36" s="50" t="s">
        <v>18</v>
      </c>
      <c r="AP36" s="89" t="s">
        <v>12</v>
      </c>
      <c r="AQ36" s="47" t="s">
        <v>21</v>
      </c>
      <c r="AR36" s="50" t="s">
        <v>19</v>
      </c>
      <c r="AS36" s="89" t="s">
        <v>11</v>
      </c>
      <c r="AT36" s="47" t="s">
        <v>21</v>
      </c>
      <c r="AU36" s="50" t="s">
        <v>19</v>
      </c>
      <c r="AV36" s="94" t="s">
        <v>11</v>
      </c>
      <c r="AW36" s="47" t="s">
        <v>21</v>
      </c>
      <c r="AX36" s="50" t="s">
        <v>18</v>
      </c>
      <c r="AY36" s="47" t="s">
        <v>21</v>
      </c>
      <c r="AZ36" s="49" t="s">
        <v>4</v>
      </c>
    </row>
    <row r="37" spans="1:52" x14ac:dyDescent="0.2">
      <c r="A37" s="69" t="s">
        <v>28</v>
      </c>
      <c r="B37" s="69">
        <v>9</v>
      </c>
      <c r="C37" s="72">
        <v>3.14</v>
      </c>
      <c r="D37" s="72">
        <v>3.52</v>
      </c>
      <c r="E37" s="69">
        <f t="shared" si="0"/>
        <v>0.37999999999999989</v>
      </c>
      <c r="F37" s="72" t="s">
        <v>11</v>
      </c>
      <c r="G37" s="77">
        <v>3.25</v>
      </c>
      <c r="H37" s="72">
        <v>3.23</v>
      </c>
      <c r="I37" s="69">
        <f t="shared" si="1"/>
        <v>-2.0000000000000018E-2</v>
      </c>
      <c r="J37" s="72" t="s">
        <v>12</v>
      </c>
      <c r="K37" s="77">
        <v>3.22</v>
      </c>
      <c r="L37" s="72">
        <v>2.95</v>
      </c>
      <c r="M37" s="69">
        <f t="shared" si="6"/>
        <v>-0.27</v>
      </c>
      <c r="N37" s="72" t="s">
        <v>12</v>
      </c>
      <c r="O37" s="25" t="s">
        <v>26</v>
      </c>
      <c r="P37" s="72">
        <v>2.99</v>
      </c>
      <c r="Q37" s="72">
        <v>3.24</v>
      </c>
      <c r="R37" s="69">
        <f t="shared" si="3"/>
        <v>0.25</v>
      </c>
      <c r="S37" s="72" t="s">
        <v>11</v>
      </c>
      <c r="T37" s="77">
        <v>3.1</v>
      </c>
      <c r="U37" s="72">
        <v>3.22</v>
      </c>
      <c r="V37" s="69">
        <f t="shared" si="4"/>
        <v>0.12000000000000011</v>
      </c>
      <c r="W37" s="72" t="s">
        <v>11</v>
      </c>
      <c r="X37" s="77">
        <v>3.3</v>
      </c>
      <c r="Y37" s="72">
        <v>2.94</v>
      </c>
      <c r="Z37" s="69">
        <f t="shared" si="5"/>
        <v>-0.35999999999999988</v>
      </c>
      <c r="AA37" s="72" t="s">
        <v>12</v>
      </c>
      <c r="AB37" s="25" t="s">
        <v>6</v>
      </c>
      <c r="AC37" s="72" t="s">
        <v>18</v>
      </c>
      <c r="AD37" s="88" t="s">
        <v>12</v>
      </c>
      <c r="AE37" s="69" t="s">
        <v>20</v>
      </c>
      <c r="AF37" s="72" t="s">
        <v>19</v>
      </c>
      <c r="AG37" s="88" t="s">
        <v>11</v>
      </c>
      <c r="AH37" s="69" t="s">
        <v>20</v>
      </c>
      <c r="AI37" s="72" t="s">
        <v>18</v>
      </c>
      <c r="AJ37" s="91" t="s">
        <v>12</v>
      </c>
      <c r="AK37" s="69" t="s">
        <v>20</v>
      </c>
      <c r="AL37" s="40" t="s">
        <v>18</v>
      </c>
      <c r="AM37" s="69" t="s">
        <v>21</v>
      </c>
      <c r="AN37" s="25" t="s">
        <v>6</v>
      </c>
      <c r="AO37" s="72" t="s">
        <v>19</v>
      </c>
      <c r="AP37" s="88" t="s">
        <v>11</v>
      </c>
      <c r="AQ37" s="69" t="s">
        <v>20</v>
      </c>
      <c r="AR37" s="40" t="s">
        <v>19</v>
      </c>
      <c r="AS37" s="89" t="s">
        <v>11</v>
      </c>
      <c r="AT37" s="69" t="s">
        <v>21</v>
      </c>
      <c r="AU37" s="40" t="s">
        <v>19</v>
      </c>
      <c r="AV37" s="89" t="s">
        <v>11</v>
      </c>
      <c r="AW37" s="69" t="s">
        <v>21</v>
      </c>
      <c r="AX37" s="72" t="s">
        <v>19</v>
      </c>
      <c r="AY37" s="69" t="s">
        <v>20</v>
      </c>
      <c r="AZ37" s="25" t="s">
        <v>5</v>
      </c>
    </row>
    <row r="38" spans="1:52" x14ac:dyDescent="0.2">
      <c r="A38" s="69" t="s">
        <v>28</v>
      </c>
      <c r="B38" s="69">
        <v>10</v>
      </c>
      <c r="C38" s="72">
        <v>3.17</v>
      </c>
      <c r="D38" s="72">
        <v>3.02</v>
      </c>
      <c r="E38" s="69">
        <f t="shared" si="0"/>
        <v>-0.14999999999999991</v>
      </c>
      <c r="F38" s="72" t="s">
        <v>12</v>
      </c>
      <c r="G38" s="77">
        <v>3.13</v>
      </c>
      <c r="H38" s="72">
        <v>3.21</v>
      </c>
      <c r="I38" s="69">
        <f t="shared" si="1"/>
        <v>8.0000000000000071E-2</v>
      </c>
      <c r="J38" s="72" t="s">
        <v>11</v>
      </c>
      <c r="K38" s="77">
        <v>2.87</v>
      </c>
      <c r="L38" s="72">
        <v>2.97</v>
      </c>
      <c r="M38" s="69">
        <f t="shared" si="6"/>
        <v>0.10000000000000009</v>
      </c>
      <c r="N38" s="72" t="s">
        <v>11</v>
      </c>
      <c r="O38" s="25" t="s">
        <v>26</v>
      </c>
      <c r="P38" s="72">
        <v>2.9</v>
      </c>
      <c r="Q38" s="72">
        <v>2.89</v>
      </c>
      <c r="R38" s="69">
        <f t="shared" si="3"/>
        <v>-9.9999999999997868E-3</v>
      </c>
      <c r="S38" s="72" t="s">
        <v>12</v>
      </c>
      <c r="T38" s="77">
        <v>2.67</v>
      </c>
      <c r="U38" s="72">
        <v>2.87</v>
      </c>
      <c r="V38" s="69">
        <f t="shared" si="4"/>
        <v>0.20000000000000018</v>
      </c>
      <c r="W38" s="72" t="s">
        <v>11</v>
      </c>
      <c r="X38" s="77">
        <v>2.7</v>
      </c>
      <c r="Y38" s="72">
        <v>2.99</v>
      </c>
      <c r="Z38" s="69">
        <f t="shared" si="5"/>
        <v>0.29000000000000004</v>
      </c>
      <c r="AA38" s="72" t="s">
        <v>11</v>
      </c>
      <c r="AB38" s="25" t="s">
        <v>6</v>
      </c>
      <c r="AC38" s="72" t="s">
        <v>18</v>
      </c>
      <c r="AD38" s="88" t="s">
        <v>12</v>
      </c>
      <c r="AE38" s="69" t="s">
        <v>20</v>
      </c>
      <c r="AF38" s="72" t="s">
        <v>19</v>
      </c>
      <c r="AG38" s="88" t="s">
        <v>11</v>
      </c>
      <c r="AH38" s="69" t="s">
        <v>20</v>
      </c>
      <c r="AI38" s="72" t="s">
        <v>18</v>
      </c>
      <c r="AJ38" s="88" t="s">
        <v>12</v>
      </c>
      <c r="AK38" s="69" t="s">
        <v>20</v>
      </c>
      <c r="AL38" s="40" t="s">
        <v>18</v>
      </c>
      <c r="AM38" s="69" t="s">
        <v>21</v>
      </c>
      <c r="AN38" s="25" t="s">
        <v>6</v>
      </c>
      <c r="AO38" s="72" t="s">
        <v>18</v>
      </c>
      <c r="AP38" s="88" t="s">
        <v>12</v>
      </c>
      <c r="AQ38" s="69" t="s">
        <v>20</v>
      </c>
      <c r="AR38" s="40" t="s">
        <v>19</v>
      </c>
      <c r="AS38" s="89" t="s">
        <v>11</v>
      </c>
      <c r="AT38" s="69" t="s">
        <v>21</v>
      </c>
      <c r="AU38" s="72" t="s">
        <v>18</v>
      </c>
      <c r="AV38" s="88" t="s">
        <v>12</v>
      </c>
      <c r="AW38" s="69" t="s">
        <v>20</v>
      </c>
      <c r="AX38" s="72" t="s">
        <v>18</v>
      </c>
      <c r="AY38" s="69" t="s">
        <v>20</v>
      </c>
      <c r="AZ38" s="25" t="s">
        <v>4</v>
      </c>
    </row>
    <row r="39" spans="1:52" s="67" customFormat="1" x14ac:dyDescent="0.2">
      <c r="A39" s="62" t="s">
        <v>28</v>
      </c>
      <c r="B39" s="62">
        <v>11</v>
      </c>
      <c r="C39" s="63">
        <v>3.38</v>
      </c>
      <c r="D39" s="63">
        <v>3.29</v>
      </c>
      <c r="E39" s="62">
        <f t="shared" si="0"/>
        <v>-8.9999999999999858E-2</v>
      </c>
      <c r="F39" s="63" t="s">
        <v>12</v>
      </c>
      <c r="G39" s="79">
        <v>2.97</v>
      </c>
      <c r="H39" s="63">
        <v>3.16</v>
      </c>
      <c r="I39" s="62">
        <f t="shared" si="1"/>
        <v>0.18999999999999995</v>
      </c>
      <c r="J39" s="63" t="s">
        <v>11</v>
      </c>
      <c r="K39" s="79">
        <v>2.89</v>
      </c>
      <c r="L39" s="63">
        <v>2.96</v>
      </c>
      <c r="M39" s="62">
        <f t="shared" si="6"/>
        <v>6.999999999999984E-2</v>
      </c>
      <c r="N39" s="63" t="s">
        <v>11</v>
      </c>
      <c r="O39" s="65" t="s">
        <v>5</v>
      </c>
      <c r="P39" s="63">
        <v>2.75</v>
      </c>
      <c r="Q39" s="63">
        <v>2.95</v>
      </c>
      <c r="R39" s="62">
        <f t="shared" si="3"/>
        <v>0.20000000000000018</v>
      </c>
      <c r="S39" s="63" t="s">
        <v>11</v>
      </c>
      <c r="T39" s="79">
        <v>2.63</v>
      </c>
      <c r="U39" s="63">
        <v>2.9</v>
      </c>
      <c r="V39" s="62">
        <f t="shared" si="4"/>
        <v>0.27</v>
      </c>
      <c r="W39" s="63" t="s">
        <v>11</v>
      </c>
      <c r="X39" s="79">
        <v>2.67</v>
      </c>
      <c r="Y39" s="63">
        <v>2.7</v>
      </c>
      <c r="Z39" s="62">
        <f t="shared" si="5"/>
        <v>3.0000000000000249E-2</v>
      </c>
      <c r="AA39" s="63" t="s">
        <v>11</v>
      </c>
      <c r="AB39" s="65" t="s">
        <v>5</v>
      </c>
      <c r="AC39" s="63" t="s">
        <v>18</v>
      </c>
      <c r="AD39" s="88" t="s">
        <v>12</v>
      </c>
      <c r="AE39" s="62" t="s">
        <v>20</v>
      </c>
      <c r="AF39" s="63" t="s">
        <v>19</v>
      </c>
      <c r="AG39" s="92" t="s">
        <v>11</v>
      </c>
      <c r="AH39" s="62" t="s">
        <v>20</v>
      </c>
      <c r="AI39" s="66" t="s">
        <v>18</v>
      </c>
      <c r="AJ39" s="94" t="s">
        <v>12</v>
      </c>
      <c r="AK39" s="62" t="s">
        <v>21</v>
      </c>
      <c r="AL39" s="63" t="s">
        <v>18</v>
      </c>
      <c r="AM39" s="62" t="s">
        <v>20</v>
      </c>
      <c r="AN39" s="65" t="s">
        <v>5</v>
      </c>
      <c r="AO39" s="63" t="s">
        <v>19</v>
      </c>
      <c r="AP39" s="92" t="s">
        <v>11</v>
      </c>
      <c r="AQ39" s="62" t="s">
        <v>20</v>
      </c>
      <c r="AR39" s="63" t="s">
        <v>18</v>
      </c>
      <c r="AS39" s="92" t="s">
        <v>12</v>
      </c>
      <c r="AT39" s="62" t="s">
        <v>20</v>
      </c>
      <c r="AU39" s="66" t="s">
        <v>18</v>
      </c>
      <c r="AV39" s="89" t="s">
        <v>12</v>
      </c>
      <c r="AW39" s="62" t="s">
        <v>21</v>
      </c>
      <c r="AX39" s="66" t="s">
        <v>18</v>
      </c>
      <c r="AY39" s="62" t="s">
        <v>21</v>
      </c>
      <c r="AZ39" s="65" t="s">
        <v>6</v>
      </c>
    </row>
    <row r="40" spans="1:52" x14ac:dyDescent="0.2">
      <c r="A40" s="69" t="s">
        <v>28</v>
      </c>
      <c r="B40" s="69">
        <v>12</v>
      </c>
      <c r="C40" s="72">
        <v>3.32</v>
      </c>
      <c r="D40" s="72">
        <v>3.16</v>
      </c>
      <c r="E40" s="69">
        <f t="shared" si="0"/>
        <v>-0.1599999999999997</v>
      </c>
      <c r="F40" s="72" t="s">
        <v>12</v>
      </c>
      <c r="G40" s="77">
        <v>2.85</v>
      </c>
      <c r="H40" s="72">
        <v>2.81</v>
      </c>
      <c r="I40" s="69">
        <f t="shared" si="1"/>
        <v>-4.0000000000000036E-2</v>
      </c>
      <c r="J40" s="72" t="s">
        <v>12</v>
      </c>
      <c r="K40" s="77">
        <v>3.22</v>
      </c>
      <c r="L40" s="72">
        <v>2.31</v>
      </c>
      <c r="M40" s="69">
        <f t="shared" si="6"/>
        <v>-0.91000000000000014</v>
      </c>
      <c r="N40" s="72" t="s">
        <v>12</v>
      </c>
      <c r="O40" s="25" t="s">
        <v>6</v>
      </c>
      <c r="P40" s="72">
        <v>3.2</v>
      </c>
      <c r="Q40" s="72">
        <v>3.26</v>
      </c>
      <c r="R40" s="69">
        <f t="shared" si="3"/>
        <v>5.9999999999999609E-2</v>
      </c>
      <c r="S40" s="72" t="s">
        <v>11</v>
      </c>
      <c r="T40" s="77">
        <v>2.77</v>
      </c>
      <c r="U40" s="72">
        <v>2.46</v>
      </c>
      <c r="V40" s="69">
        <f t="shared" si="4"/>
        <v>-0.31000000000000005</v>
      </c>
      <c r="W40" s="72" t="s">
        <v>12</v>
      </c>
      <c r="X40" s="77">
        <v>2.96</v>
      </c>
      <c r="Y40" s="72">
        <v>2.34</v>
      </c>
      <c r="Z40" s="69">
        <f t="shared" si="5"/>
        <v>-0.62000000000000011</v>
      </c>
      <c r="AA40" s="72" t="s">
        <v>12</v>
      </c>
      <c r="AB40" s="25" t="s">
        <v>6</v>
      </c>
      <c r="AC40" s="72" t="s">
        <v>18</v>
      </c>
      <c r="AD40" s="88" t="s">
        <v>12</v>
      </c>
      <c r="AE40" s="69" t="s">
        <v>20</v>
      </c>
      <c r="AF40" s="72" t="s">
        <v>18</v>
      </c>
      <c r="AG40" s="88" t="s">
        <v>12</v>
      </c>
      <c r="AH40" s="69" t="s">
        <v>20</v>
      </c>
      <c r="AI40" s="40" t="s">
        <v>19</v>
      </c>
      <c r="AJ40" s="89" t="s">
        <v>11</v>
      </c>
      <c r="AK40" s="69" t="s">
        <v>21</v>
      </c>
      <c r="AL40" s="40" t="s">
        <v>19</v>
      </c>
      <c r="AM40" s="69" t="s">
        <v>21</v>
      </c>
      <c r="AN40" s="25" t="s">
        <v>5</v>
      </c>
      <c r="AO40" s="40" t="s">
        <v>18</v>
      </c>
      <c r="AP40" s="89" t="s">
        <v>12</v>
      </c>
      <c r="AQ40" s="69" t="s">
        <v>21</v>
      </c>
      <c r="AR40" s="40" t="s">
        <v>18</v>
      </c>
      <c r="AS40" s="108" t="s">
        <v>12</v>
      </c>
      <c r="AT40" s="69" t="s">
        <v>21</v>
      </c>
      <c r="AU40" s="40" t="s">
        <v>18</v>
      </c>
      <c r="AV40" s="89" t="s">
        <v>12</v>
      </c>
      <c r="AW40" s="69" t="s">
        <v>21</v>
      </c>
      <c r="AX40" s="40" t="s">
        <v>19</v>
      </c>
      <c r="AY40" s="69" t="s">
        <v>21</v>
      </c>
      <c r="AZ40" s="25" t="s">
        <v>15</v>
      </c>
    </row>
    <row r="41" spans="1:52" x14ac:dyDescent="0.2">
      <c r="A41" s="23" t="s">
        <v>28</v>
      </c>
      <c r="B41" s="69">
        <v>14</v>
      </c>
      <c r="C41" s="72">
        <v>3.31</v>
      </c>
      <c r="D41" s="72">
        <v>3.37</v>
      </c>
      <c r="E41" s="69">
        <f t="shared" si="0"/>
        <v>6.0000000000000053E-2</v>
      </c>
      <c r="F41" s="72" t="s">
        <v>11</v>
      </c>
      <c r="G41" s="77">
        <v>3.01</v>
      </c>
      <c r="H41" s="72">
        <v>3.1</v>
      </c>
      <c r="I41" s="69">
        <f t="shared" si="1"/>
        <v>9.0000000000000302E-2</v>
      </c>
      <c r="J41" s="72" t="s">
        <v>11</v>
      </c>
      <c r="K41" s="77">
        <v>2.95</v>
      </c>
      <c r="L41" s="72">
        <v>2.91</v>
      </c>
      <c r="M41" s="69">
        <f t="shared" si="6"/>
        <v>-4.0000000000000036E-2</v>
      </c>
      <c r="N41" s="72" t="s">
        <v>12</v>
      </c>
      <c r="O41" s="25" t="s">
        <v>5</v>
      </c>
      <c r="P41" s="72">
        <v>3.2</v>
      </c>
      <c r="Q41" s="72">
        <v>3</v>
      </c>
      <c r="R41" s="69">
        <f t="shared" si="3"/>
        <v>-0.20000000000000018</v>
      </c>
      <c r="S41" s="72" t="s">
        <v>12</v>
      </c>
      <c r="T41" s="77">
        <v>2.56</v>
      </c>
      <c r="U41" s="72">
        <v>2.9</v>
      </c>
      <c r="V41" s="69">
        <f t="shared" si="4"/>
        <v>0.33999999999999986</v>
      </c>
      <c r="W41" s="72" t="s">
        <v>11</v>
      </c>
      <c r="X41" s="77">
        <v>3</v>
      </c>
      <c r="Y41" s="72">
        <v>2.77</v>
      </c>
      <c r="Z41" s="69">
        <f t="shared" si="5"/>
        <v>-0.22999999999999998</v>
      </c>
      <c r="AA41" s="72" t="s">
        <v>12</v>
      </c>
      <c r="AB41" s="25" t="s">
        <v>5</v>
      </c>
      <c r="AC41" s="72" t="s">
        <v>18</v>
      </c>
      <c r="AD41" s="88" t="s">
        <v>12</v>
      </c>
      <c r="AE41" s="69" t="s">
        <v>20</v>
      </c>
      <c r="AF41" s="72" t="s">
        <v>19</v>
      </c>
      <c r="AG41" s="88" t="s">
        <v>11</v>
      </c>
      <c r="AH41" s="69" t="s">
        <v>20</v>
      </c>
      <c r="AI41" s="40" t="s">
        <v>18</v>
      </c>
      <c r="AJ41" s="89" t="s">
        <v>12</v>
      </c>
      <c r="AK41" s="69" t="s">
        <v>21</v>
      </c>
      <c r="AL41" s="72" t="s">
        <v>19</v>
      </c>
      <c r="AM41" s="69" t="s">
        <v>20</v>
      </c>
      <c r="AN41" s="25" t="s">
        <v>5</v>
      </c>
      <c r="AO41" s="72" t="s">
        <v>18</v>
      </c>
      <c r="AP41" s="88" t="s">
        <v>12</v>
      </c>
      <c r="AQ41" s="69" t="s">
        <v>20</v>
      </c>
      <c r="AR41" s="40" t="s">
        <v>18</v>
      </c>
      <c r="AS41" s="108" t="s">
        <v>12</v>
      </c>
      <c r="AT41" s="69" t="s">
        <v>21</v>
      </c>
      <c r="AU41" s="40" t="s">
        <v>18</v>
      </c>
      <c r="AV41" s="89" t="s">
        <v>12</v>
      </c>
      <c r="AW41" s="69" t="s">
        <v>21</v>
      </c>
      <c r="AX41" s="72" t="s">
        <v>19</v>
      </c>
      <c r="AY41" s="69" t="s">
        <v>20</v>
      </c>
      <c r="AZ41" s="25" t="s">
        <v>5</v>
      </c>
    </row>
    <row r="42" spans="1:52" s="67" customFormat="1" x14ac:dyDescent="0.2">
      <c r="A42" s="62" t="s">
        <v>28</v>
      </c>
      <c r="B42" s="62">
        <v>15</v>
      </c>
      <c r="C42" s="63">
        <v>2.96</v>
      </c>
      <c r="D42" s="63">
        <v>2.88</v>
      </c>
      <c r="E42" s="62">
        <f t="shared" si="0"/>
        <v>-8.0000000000000071E-2</v>
      </c>
      <c r="F42" s="63" t="s">
        <v>12</v>
      </c>
      <c r="G42" s="79">
        <v>3.03</v>
      </c>
      <c r="H42" s="63">
        <v>2.48</v>
      </c>
      <c r="I42" s="62">
        <f t="shared" si="1"/>
        <v>-0.54999999999999982</v>
      </c>
      <c r="J42" s="63" t="s">
        <v>12</v>
      </c>
      <c r="K42" s="79">
        <v>2.96</v>
      </c>
      <c r="L42" s="63">
        <v>3.01</v>
      </c>
      <c r="M42" s="62">
        <f t="shared" si="6"/>
        <v>4.9999999999999822E-2</v>
      </c>
      <c r="N42" s="63" t="s">
        <v>11</v>
      </c>
      <c r="O42" s="65" t="s">
        <v>5</v>
      </c>
      <c r="P42" s="63">
        <v>2.85</v>
      </c>
      <c r="Q42" s="63">
        <v>2.65</v>
      </c>
      <c r="R42" s="62">
        <f t="shared" si="3"/>
        <v>-0.20000000000000018</v>
      </c>
      <c r="S42" s="63" t="s">
        <v>12</v>
      </c>
      <c r="T42" s="79">
        <v>3.02</v>
      </c>
      <c r="U42" s="63">
        <v>2.62</v>
      </c>
      <c r="V42" s="62">
        <f t="shared" si="4"/>
        <v>-0.39999999999999991</v>
      </c>
      <c r="W42" s="63" t="s">
        <v>12</v>
      </c>
      <c r="X42" s="79">
        <v>2.68</v>
      </c>
      <c r="Y42" s="63">
        <v>2.67</v>
      </c>
      <c r="Z42" s="62">
        <f t="shared" si="5"/>
        <v>-1.0000000000000231E-2</v>
      </c>
      <c r="AA42" s="63" t="s">
        <v>12</v>
      </c>
      <c r="AB42" s="65" t="s">
        <v>5</v>
      </c>
      <c r="AC42" s="63" t="s">
        <v>18</v>
      </c>
      <c r="AD42" s="88" t="s">
        <v>12</v>
      </c>
      <c r="AE42" s="62" t="s">
        <v>20</v>
      </c>
      <c r="AF42" s="63" t="s">
        <v>19</v>
      </c>
      <c r="AG42" s="92" t="s">
        <v>11</v>
      </c>
      <c r="AH42" s="62" t="s">
        <v>20</v>
      </c>
      <c r="AI42" s="63" t="s">
        <v>19</v>
      </c>
      <c r="AJ42" s="92" t="s">
        <v>11</v>
      </c>
      <c r="AK42" s="62" t="s">
        <v>20</v>
      </c>
      <c r="AL42" s="66" t="s">
        <v>18</v>
      </c>
      <c r="AM42" s="62" t="s">
        <v>21</v>
      </c>
      <c r="AN42" s="65" t="s">
        <v>6</v>
      </c>
      <c r="AO42" s="66" t="s">
        <v>18</v>
      </c>
      <c r="AP42" s="89" t="s">
        <v>12</v>
      </c>
      <c r="AQ42" s="62" t="s">
        <v>21</v>
      </c>
      <c r="AR42" s="66" t="s">
        <v>18</v>
      </c>
      <c r="AS42" s="107" t="s">
        <v>12</v>
      </c>
      <c r="AT42" s="62" t="s">
        <v>21</v>
      </c>
      <c r="AU42" s="63" t="s">
        <v>18</v>
      </c>
      <c r="AV42" s="88" t="s">
        <v>12</v>
      </c>
      <c r="AW42" s="62" t="s">
        <v>20</v>
      </c>
      <c r="AX42" s="66" t="s">
        <v>18</v>
      </c>
      <c r="AY42" s="62" t="s">
        <v>21</v>
      </c>
      <c r="AZ42" s="65" t="s">
        <v>15</v>
      </c>
    </row>
    <row r="43" spans="1:52" x14ac:dyDescent="0.2">
      <c r="A43" s="69" t="s">
        <v>28</v>
      </c>
      <c r="B43" s="69">
        <v>16</v>
      </c>
      <c r="C43" s="72">
        <v>3.42</v>
      </c>
      <c r="D43" s="72">
        <v>3.18</v>
      </c>
      <c r="E43" s="69">
        <f t="shared" si="0"/>
        <v>-0.23999999999999977</v>
      </c>
      <c r="F43" s="72" t="s">
        <v>12</v>
      </c>
      <c r="G43" s="77">
        <v>3.07</v>
      </c>
      <c r="H43" s="72">
        <v>3.13</v>
      </c>
      <c r="I43" s="69">
        <f t="shared" si="1"/>
        <v>6.0000000000000053E-2</v>
      </c>
      <c r="J43" s="72" t="s">
        <v>11</v>
      </c>
      <c r="K43" s="77">
        <v>3.34</v>
      </c>
      <c r="L43" s="72">
        <v>3.02</v>
      </c>
      <c r="M43" s="69">
        <f t="shared" si="6"/>
        <v>-0.31999999999999984</v>
      </c>
      <c r="N43" s="72" t="s">
        <v>12</v>
      </c>
      <c r="O43" s="25" t="s">
        <v>6</v>
      </c>
      <c r="P43" s="72">
        <v>3.62</v>
      </c>
      <c r="Q43" s="72">
        <v>3.33</v>
      </c>
      <c r="R43" s="69">
        <f t="shared" si="3"/>
        <v>-0.29000000000000004</v>
      </c>
      <c r="S43" s="72" t="s">
        <v>12</v>
      </c>
      <c r="T43" s="77">
        <v>3.07</v>
      </c>
      <c r="U43" s="72">
        <v>2.8</v>
      </c>
      <c r="V43" s="69">
        <f t="shared" si="4"/>
        <v>-0.27</v>
      </c>
      <c r="W43" s="23" t="s">
        <v>12</v>
      </c>
      <c r="X43" s="77">
        <v>3.04</v>
      </c>
      <c r="Y43" s="72">
        <v>2.67</v>
      </c>
      <c r="Z43" s="69">
        <f t="shared" si="5"/>
        <v>-0.37000000000000011</v>
      </c>
      <c r="AA43" s="72" t="s">
        <v>12</v>
      </c>
      <c r="AB43" s="25" t="s">
        <v>6</v>
      </c>
      <c r="AC43" s="72" t="s">
        <v>19</v>
      </c>
      <c r="AD43" s="88" t="s">
        <v>11</v>
      </c>
      <c r="AE43" s="69" t="s">
        <v>20</v>
      </c>
      <c r="AF43" s="72" t="s">
        <v>19</v>
      </c>
      <c r="AG43" s="88" t="s">
        <v>11</v>
      </c>
      <c r="AH43" s="69" t="s">
        <v>20</v>
      </c>
      <c r="AI43" s="72" t="s">
        <v>18</v>
      </c>
      <c r="AJ43" s="88" t="s">
        <v>12</v>
      </c>
      <c r="AK43" s="69" t="s">
        <v>20</v>
      </c>
      <c r="AL43" s="40" t="s">
        <v>19</v>
      </c>
      <c r="AM43" s="69" t="s">
        <v>21</v>
      </c>
      <c r="AN43" s="25" t="s">
        <v>6</v>
      </c>
      <c r="AO43" s="40" t="s">
        <v>19</v>
      </c>
      <c r="AP43" s="89" t="s">
        <v>11</v>
      </c>
      <c r="AQ43" s="69" t="s">
        <v>21</v>
      </c>
      <c r="AR43" s="72" t="s">
        <v>19</v>
      </c>
      <c r="AS43" s="88" t="s">
        <v>11</v>
      </c>
      <c r="AT43" s="69" t="s">
        <v>20</v>
      </c>
      <c r="AU43" s="72" t="s">
        <v>18</v>
      </c>
      <c r="AV43" s="88" t="s">
        <v>12</v>
      </c>
      <c r="AW43" s="69" t="s">
        <v>20</v>
      </c>
      <c r="AX43" s="72" t="s">
        <v>18</v>
      </c>
      <c r="AY43" s="69" t="s">
        <v>20</v>
      </c>
      <c r="AZ43" s="25" t="s">
        <v>15</v>
      </c>
    </row>
    <row r="44" spans="1:52" s="39" customFormat="1" x14ac:dyDescent="0.2">
      <c r="A44" s="37" t="s">
        <v>28</v>
      </c>
      <c r="B44" s="37">
        <v>17</v>
      </c>
      <c r="C44" s="38">
        <v>3.28</v>
      </c>
      <c r="D44" s="38">
        <v>2.95</v>
      </c>
      <c r="E44" s="37">
        <f t="shared" si="0"/>
        <v>-0.32999999999999963</v>
      </c>
      <c r="F44" s="38" t="s">
        <v>12</v>
      </c>
      <c r="G44" s="81">
        <v>3.26</v>
      </c>
      <c r="H44" s="38">
        <v>3.07</v>
      </c>
      <c r="I44" s="37">
        <f t="shared" si="1"/>
        <v>-0.18999999999999995</v>
      </c>
      <c r="J44" s="38" t="s">
        <v>12</v>
      </c>
      <c r="K44" s="81">
        <v>3.07</v>
      </c>
      <c r="L44" s="38">
        <v>3.28</v>
      </c>
      <c r="M44" s="37">
        <f t="shared" si="6"/>
        <v>0.20999999999999996</v>
      </c>
      <c r="N44" s="38" t="s">
        <v>11</v>
      </c>
      <c r="O44" s="29" t="s">
        <v>26</v>
      </c>
      <c r="P44" s="38">
        <v>3.22</v>
      </c>
      <c r="Q44" s="38">
        <v>2.91</v>
      </c>
      <c r="R44" s="37">
        <f t="shared" si="3"/>
        <v>-0.31000000000000005</v>
      </c>
      <c r="S44" s="38" t="s">
        <v>12</v>
      </c>
      <c r="T44" s="81">
        <v>3.22</v>
      </c>
      <c r="U44" s="38">
        <v>2.91</v>
      </c>
      <c r="V44" s="37">
        <f t="shared" si="4"/>
        <v>-0.31000000000000005</v>
      </c>
      <c r="W44" s="38" t="s">
        <v>12</v>
      </c>
      <c r="X44" s="81">
        <v>2.73</v>
      </c>
      <c r="Y44" s="38">
        <v>2.97</v>
      </c>
      <c r="Z44" s="37">
        <f t="shared" si="5"/>
        <v>0.24000000000000021</v>
      </c>
      <c r="AA44" s="38" t="s">
        <v>11</v>
      </c>
      <c r="AB44" s="29" t="s">
        <v>30</v>
      </c>
      <c r="AC44" s="38" t="s">
        <v>18</v>
      </c>
      <c r="AD44" s="95" t="s">
        <v>12</v>
      </c>
      <c r="AE44" s="37" t="s">
        <v>20</v>
      </c>
      <c r="AF44" s="38" t="s">
        <v>19</v>
      </c>
      <c r="AG44" s="95" t="s">
        <v>11</v>
      </c>
      <c r="AH44" s="37" t="s">
        <v>20</v>
      </c>
      <c r="AI44" s="44" t="s">
        <v>18</v>
      </c>
      <c r="AJ44" s="103" t="s">
        <v>12</v>
      </c>
      <c r="AK44" s="37" t="s">
        <v>21</v>
      </c>
      <c r="AL44" s="38" t="s">
        <v>19</v>
      </c>
      <c r="AM44" s="37" t="s">
        <v>20</v>
      </c>
      <c r="AN44" s="29" t="s">
        <v>5</v>
      </c>
      <c r="AO44" s="44" t="s">
        <v>18</v>
      </c>
      <c r="AP44" s="103" t="s">
        <v>12</v>
      </c>
      <c r="AQ44" s="37" t="s">
        <v>21</v>
      </c>
      <c r="AR44" s="38" t="s">
        <v>18</v>
      </c>
      <c r="AS44" s="95" t="s">
        <v>12</v>
      </c>
      <c r="AT44" s="37" t="s">
        <v>20</v>
      </c>
      <c r="AU44" s="44" t="s">
        <v>19</v>
      </c>
      <c r="AV44" s="103" t="s">
        <v>11</v>
      </c>
      <c r="AW44" s="37" t="s">
        <v>21</v>
      </c>
      <c r="AX44" s="44" t="s">
        <v>18</v>
      </c>
      <c r="AY44" s="37" t="s">
        <v>21</v>
      </c>
      <c r="AZ44" s="29" t="s">
        <v>6</v>
      </c>
    </row>
    <row r="45" spans="1:52" x14ac:dyDescent="0.2">
      <c r="A45" s="69" t="s">
        <v>31</v>
      </c>
      <c r="B45" s="69">
        <v>1</v>
      </c>
      <c r="C45" s="72">
        <v>3.4</v>
      </c>
      <c r="D45" s="72">
        <v>2.78</v>
      </c>
      <c r="E45" s="69">
        <f t="shared" si="0"/>
        <v>-0.62000000000000011</v>
      </c>
      <c r="F45" s="72" t="s">
        <v>12</v>
      </c>
      <c r="G45" s="77">
        <v>3.01</v>
      </c>
      <c r="H45" s="72">
        <v>2.9</v>
      </c>
      <c r="I45" s="69">
        <f t="shared" si="1"/>
        <v>-0.10999999999999988</v>
      </c>
      <c r="J45" s="72" t="s">
        <v>12</v>
      </c>
      <c r="K45" s="77">
        <v>2.73</v>
      </c>
      <c r="L45" s="72">
        <v>2.86</v>
      </c>
      <c r="M45" s="69">
        <f t="shared" si="6"/>
        <v>0.12999999999999989</v>
      </c>
      <c r="N45" s="72" t="s">
        <v>11</v>
      </c>
      <c r="O45" s="25" t="s">
        <v>26</v>
      </c>
      <c r="P45" s="72">
        <v>2.9</v>
      </c>
      <c r="Q45" s="72">
        <v>2.99</v>
      </c>
      <c r="R45" s="69">
        <f t="shared" si="3"/>
        <v>9.0000000000000302E-2</v>
      </c>
      <c r="S45" s="72" t="s">
        <v>11</v>
      </c>
      <c r="T45" s="77">
        <v>2.5299999999999998</v>
      </c>
      <c r="U45" s="72">
        <v>2.96</v>
      </c>
      <c r="V45" s="69">
        <f t="shared" si="4"/>
        <v>0.43000000000000016</v>
      </c>
      <c r="W45" s="72" t="s">
        <v>11</v>
      </c>
      <c r="X45" s="77">
        <v>2.56</v>
      </c>
      <c r="Y45" s="72">
        <v>2.98</v>
      </c>
      <c r="Z45" s="69">
        <f t="shared" si="5"/>
        <v>0.41999999999999993</v>
      </c>
      <c r="AA45" s="72" t="s">
        <v>11</v>
      </c>
      <c r="AB45" s="25" t="s">
        <v>5</v>
      </c>
      <c r="AC45" s="72" t="s">
        <v>18</v>
      </c>
      <c r="AD45" s="88" t="s">
        <v>12</v>
      </c>
      <c r="AE45" s="69" t="s">
        <v>20</v>
      </c>
      <c r="AF45" s="72" t="s">
        <v>19</v>
      </c>
      <c r="AG45" s="88" t="s">
        <v>11</v>
      </c>
      <c r="AH45" s="69" t="s">
        <v>20</v>
      </c>
      <c r="AI45" s="40" t="s">
        <v>19</v>
      </c>
      <c r="AJ45" s="89" t="s">
        <v>11</v>
      </c>
      <c r="AK45" s="69" t="s">
        <v>21</v>
      </c>
      <c r="AL45" s="72" t="s">
        <v>18</v>
      </c>
      <c r="AM45" s="69" t="s">
        <v>20</v>
      </c>
      <c r="AN45" s="25" t="s">
        <v>5</v>
      </c>
      <c r="AO45" s="72" t="s">
        <v>19</v>
      </c>
      <c r="AP45" s="88" t="s">
        <v>11</v>
      </c>
      <c r="AQ45" s="69" t="s">
        <v>20</v>
      </c>
      <c r="AR45" s="40" t="s">
        <v>19</v>
      </c>
      <c r="AS45" s="89" t="s">
        <v>11</v>
      </c>
      <c r="AT45" s="69" t="s">
        <v>21</v>
      </c>
      <c r="AU45" s="72" t="s">
        <v>18</v>
      </c>
      <c r="AV45" s="88" t="s">
        <v>12</v>
      </c>
      <c r="AW45" s="69" t="s">
        <v>20</v>
      </c>
      <c r="AX45" s="40" t="s">
        <v>18</v>
      </c>
      <c r="AY45" s="69" t="s">
        <v>21</v>
      </c>
      <c r="AZ45" s="25" t="s">
        <v>6</v>
      </c>
    </row>
    <row r="46" spans="1:52" x14ac:dyDescent="0.2">
      <c r="A46" s="69" t="s">
        <v>31</v>
      </c>
      <c r="B46" s="69">
        <v>2</v>
      </c>
      <c r="C46" s="32">
        <v>3.13</v>
      </c>
      <c r="D46" s="32">
        <v>3.1</v>
      </c>
      <c r="E46" s="34">
        <f t="shared" si="0"/>
        <v>-2.9999999999999805E-2</v>
      </c>
      <c r="F46" s="32" t="s">
        <v>12</v>
      </c>
      <c r="G46" s="82">
        <v>2.8</v>
      </c>
      <c r="H46" s="32">
        <v>2.96</v>
      </c>
      <c r="I46" s="34">
        <f t="shared" si="1"/>
        <v>0.16000000000000014</v>
      </c>
      <c r="J46" s="32" t="s">
        <v>11</v>
      </c>
      <c r="K46" s="82">
        <v>2.92</v>
      </c>
      <c r="L46" s="32">
        <v>3.07</v>
      </c>
      <c r="M46" s="34">
        <f t="shared" si="6"/>
        <v>0.14999999999999991</v>
      </c>
      <c r="N46" s="32" t="s">
        <v>11</v>
      </c>
      <c r="O46" s="25" t="s">
        <v>5</v>
      </c>
      <c r="P46" s="32">
        <v>3.11</v>
      </c>
      <c r="Q46" s="32">
        <v>3.16</v>
      </c>
      <c r="R46" s="34">
        <f t="shared" si="3"/>
        <v>5.0000000000000266E-2</v>
      </c>
      <c r="S46" s="32" t="s">
        <v>11</v>
      </c>
      <c r="T46" s="82">
        <v>2.5</v>
      </c>
      <c r="U46" s="32">
        <v>3.22</v>
      </c>
      <c r="V46" s="34">
        <f t="shared" si="4"/>
        <v>0.7200000000000002</v>
      </c>
      <c r="W46" s="32" t="s">
        <v>11</v>
      </c>
      <c r="X46" s="82">
        <v>2.81</v>
      </c>
      <c r="Y46" s="32">
        <v>3.06</v>
      </c>
      <c r="Z46" s="34">
        <f t="shared" si="5"/>
        <v>0.25</v>
      </c>
      <c r="AA46" s="32" t="s">
        <v>11</v>
      </c>
      <c r="AB46" s="25" t="s">
        <v>5</v>
      </c>
      <c r="AC46" s="32" t="s">
        <v>18</v>
      </c>
      <c r="AD46" s="96" t="s">
        <v>12</v>
      </c>
      <c r="AE46" s="34" t="s">
        <v>20</v>
      </c>
      <c r="AF46" s="32" t="s">
        <v>18</v>
      </c>
      <c r="AG46" s="96" t="s">
        <v>12</v>
      </c>
      <c r="AH46" s="34" t="s">
        <v>20</v>
      </c>
      <c r="AI46" s="32" t="s">
        <v>19</v>
      </c>
      <c r="AJ46" s="96" t="s">
        <v>11</v>
      </c>
      <c r="AK46" s="34" t="s">
        <v>20</v>
      </c>
      <c r="AL46" s="45" t="s">
        <v>18</v>
      </c>
      <c r="AM46" s="34" t="s">
        <v>21</v>
      </c>
      <c r="AN46" s="25" t="s">
        <v>6</v>
      </c>
      <c r="AO46" s="45" t="s">
        <v>18</v>
      </c>
      <c r="AP46" s="97" t="s">
        <v>12</v>
      </c>
      <c r="AQ46" s="34" t="s">
        <v>21</v>
      </c>
      <c r="AR46" s="32" t="s">
        <v>18</v>
      </c>
      <c r="AS46" s="96" t="s">
        <v>12</v>
      </c>
      <c r="AT46" s="34" t="s">
        <v>20</v>
      </c>
      <c r="AU46" s="45" t="s">
        <v>18</v>
      </c>
      <c r="AV46" s="89" t="s">
        <v>12</v>
      </c>
      <c r="AW46" s="34" t="s">
        <v>21</v>
      </c>
      <c r="AX46" s="45" t="s">
        <v>18</v>
      </c>
      <c r="AY46" s="34" t="s">
        <v>21</v>
      </c>
      <c r="AZ46" s="25" t="s">
        <v>15</v>
      </c>
    </row>
    <row r="47" spans="1:52" x14ac:dyDescent="0.2">
      <c r="A47" s="69" t="s">
        <v>31</v>
      </c>
      <c r="B47" s="69">
        <v>3</v>
      </c>
      <c r="C47" s="32">
        <v>3.34</v>
      </c>
      <c r="D47" s="32">
        <v>3.6</v>
      </c>
      <c r="E47" s="34">
        <f t="shared" si="0"/>
        <v>0.26000000000000023</v>
      </c>
      <c r="F47" s="32" t="s">
        <v>11</v>
      </c>
      <c r="G47" s="82">
        <v>3.64</v>
      </c>
      <c r="H47" s="32">
        <v>3.82</v>
      </c>
      <c r="I47" s="34">
        <f t="shared" si="1"/>
        <v>0.17999999999999972</v>
      </c>
      <c r="J47" s="32" t="s">
        <v>11</v>
      </c>
      <c r="K47" s="82">
        <v>3.75</v>
      </c>
      <c r="L47" s="32">
        <v>3.47</v>
      </c>
      <c r="M47" s="34">
        <f t="shared" si="6"/>
        <v>-0.2799999999999998</v>
      </c>
      <c r="N47" s="32" t="s">
        <v>12</v>
      </c>
      <c r="O47" s="25" t="s">
        <v>6</v>
      </c>
      <c r="P47" s="32">
        <v>3.38</v>
      </c>
      <c r="Q47" s="32">
        <v>3.48</v>
      </c>
      <c r="R47" s="34">
        <f t="shared" si="3"/>
        <v>0.10000000000000009</v>
      </c>
      <c r="S47" s="32" t="s">
        <v>11</v>
      </c>
      <c r="T47" s="82">
        <v>3.5</v>
      </c>
      <c r="U47" s="32">
        <v>3.46</v>
      </c>
      <c r="V47" s="34">
        <f t="shared" si="4"/>
        <v>-4.0000000000000036E-2</v>
      </c>
      <c r="W47" s="32" t="s">
        <v>12</v>
      </c>
      <c r="X47" s="82">
        <v>3.49</v>
      </c>
      <c r="Y47" s="32">
        <v>3.4</v>
      </c>
      <c r="Z47" s="34">
        <f t="shared" si="5"/>
        <v>-9.0000000000000302E-2</v>
      </c>
      <c r="AA47" s="32" t="s">
        <v>12</v>
      </c>
      <c r="AB47" s="25" t="s">
        <v>4</v>
      </c>
      <c r="AC47" s="32" t="s">
        <v>18</v>
      </c>
      <c r="AD47" s="88" t="s">
        <v>12</v>
      </c>
      <c r="AE47" s="34" t="s">
        <v>20</v>
      </c>
      <c r="AF47" s="45" t="s">
        <v>19</v>
      </c>
      <c r="AG47" s="97" t="s">
        <v>11</v>
      </c>
      <c r="AH47" s="34" t="s">
        <v>21</v>
      </c>
      <c r="AI47" s="32" t="s">
        <v>18</v>
      </c>
      <c r="AJ47" s="96" t="s">
        <v>12</v>
      </c>
      <c r="AK47" s="34" t="s">
        <v>20</v>
      </c>
      <c r="AL47" s="32" t="s">
        <v>19</v>
      </c>
      <c r="AM47" s="34" t="s">
        <v>20</v>
      </c>
      <c r="AN47" s="25" t="s">
        <v>4</v>
      </c>
      <c r="AO47" s="45" t="s">
        <v>19</v>
      </c>
      <c r="AP47" s="97" t="s">
        <v>11</v>
      </c>
      <c r="AQ47" s="34" t="s">
        <v>21</v>
      </c>
      <c r="AR47" s="32" t="s">
        <v>19</v>
      </c>
      <c r="AS47" s="96" t="s">
        <v>11</v>
      </c>
      <c r="AT47" s="34" t="s">
        <v>20</v>
      </c>
      <c r="AU47" s="45" t="s">
        <v>18</v>
      </c>
      <c r="AV47" s="89" t="s">
        <v>12</v>
      </c>
      <c r="AW47" s="34" t="s">
        <v>21</v>
      </c>
      <c r="AX47" s="45" t="s">
        <v>18</v>
      </c>
      <c r="AY47" s="34" t="s">
        <v>21</v>
      </c>
      <c r="AZ47" s="25" t="s">
        <v>15</v>
      </c>
    </row>
    <row r="48" spans="1:52" x14ac:dyDescent="0.2">
      <c r="A48" s="69" t="s">
        <v>31</v>
      </c>
      <c r="B48" s="69">
        <v>4</v>
      </c>
      <c r="C48" s="32">
        <v>2.94</v>
      </c>
      <c r="D48" s="32">
        <v>3.17</v>
      </c>
      <c r="E48" s="34">
        <f t="shared" si="0"/>
        <v>0.22999999999999998</v>
      </c>
      <c r="F48" s="32" t="s">
        <v>11</v>
      </c>
      <c r="G48" s="82">
        <v>2.9</v>
      </c>
      <c r="H48" s="32">
        <v>2.91</v>
      </c>
      <c r="I48" s="34">
        <f t="shared" si="1"/>
        <v>1.0000000000000231E-2</v>
      </c>
      <c r="J48" s="32" t="s">
        <v>11</v>
      </c>
      <c r="K48" s="82">
        <v>2.56</v>
      </c>
      <c r="L48" s="32">
        <v>2.82</v>
      </c>
      <c r="M48" s="34">
        <f t="shared" si="6"/>
        <v>0.25999999999999979</v>
      </c>
      <c r="N48" s="32" t="s">
        <v>11</v>
      </c>
      <c r="O48" s="25" t="s">
        <v>6</v>
      </c>
      <c r="P48" s="32">
        <v>2.69</v>
      </c>
      <c r="Q48" s="32">
        <v>2.74</v>
      </c>
      <c r="R48" s="34">
        <f t="shared" si="3"/>
        <v>5.0000000000000266E-2</v>
      </c>
      <c r="S48" s="32" t="s">
        <v>11</v>
      </c>
      <c r="T48" s="82">
        <v>2.79</v>
      </c>
      <c r="U48" s="32">
        <v>2.58</v>
      </c>
      <c r="V48" s="34">
        <f t="shared" si="4"/>
        <v>-0.20999999999999996</v>
      </c>
      <c r="W48" s="32" t="s">
        <v>12</v>
      </c>
      <c r="X48" s="82">
        <v>2.67</v>
      </c>
      <c r="Y48" s="32">
        <v>2.2400000000000002</v>
      </c>
      <c r="Z48" s="34">
        <f t="shared" si="5"/>
        <v>-0.42999999999999972</v>
      </c>
      <c r="AA48" s="32" t="s">
        <v>12</v>
      </c>
      <c r="AB48" s="25" t="s">
        <v>6</v>
      </c>
      <c r="AC48" s="32" t="s">
        <v>18</v>
      </c>
      <c r="AD48" s="96" t="s">
        <v>12</v>
      </c>
      <c r="AE48" s="34" t="s">
        <v>20</v>
      </c>
      <c r="AF48" s="32" t="s">
        <v>19</v>
      </c>
      <c r="AG48" s="96" t="s">
        <v>11</v>
      </c>
      <c r="AH48" s="34" t="s">
        <v>20</v>
      </c>
      <c r="AI48" s="45" t="s">
        <v>18</v>
      </c>
      <c r="AJ48" s="97" t="s">
        <v>12</v>
      </c>
      <c r="AK48" s="34" t="s">
        <v>21</v>
      </c>
      <c r="AL48" s="32" t="s">
        <v>19</v>
      </c>
      <c r="AM48" s="34" t="s">
        <v>20</v>
      </c>
      <c r="AN48" s="25" t="s">
        <v>5</v>
      </c>
      <c r="AO48" s="32" t="s">
        <v>18</v>
      </c>
      <c r="AP48" s="96" t="s">
        <v>12</v>
      </c>
      <c r="AQ48" s="34" t="s">
        <v>20</v>
      </c>
      <c r="AR48" s="32" t="s">
        <v>19</v>
      </c>
      <c r="AS48" s="96" t="s">
        <v>11</v>
      </c>
      <c r="AT48" s="34" t="s">
        <v>20</v>
      </c>
      <c r="AU48" s="45" t="s">
        <v>19</v>
      </c>
      <c r="AV48" s="97" t="s">
        <v>11</v>
      </c>
      <c r="AW48" s="34" t="s">
        <v>21</v>
      </c>
      <c r="AX48" s="45" t="s">
        <v>19</v>
      </c>
      <c r="AY48" s="34" t="s">
        <v>21</v>
      </c>
      <c r="AZ48" s="25" t="s">
        <v>6</v>
      </c>
    </row>
    <row r="49" spans="1:52" x14ac:dyDescent="0.2">
      <c r="A49" s="69" t="s">
        <v>31</v>
      </c>
      <c r="B49" s="69">
        <v>5</v>
      </c>
      <c r="C49" s="32">
        <v>3.81</v>
      </c>
      <c r="D49" s="32">
        <v>3.25</v>
      </c>
      <c r="E49" s="34">
        <f t="shared" si="0"/>
        <v>-0.56000000000000005</v>
      </c>
      <c r="F49" s="32" t="s">
        <v>12</v>
      </c>
      <c r="G49" s="82">
        <v>3.79</v>
      </c>
      <c r="H49" s="32">
        <v>3.21</v>
      </c>
      <c r="I49" s="34">
        <f t="shared" si="1"/>
        <v>-0.58000000000000007</v>
      </c>
      <c r="J49" s="32" t="s">
        <v>12</v>
      </c>
      <c r="K49" s="82">
        <v>3.38</v>
      </c>
      <c r="L49" s="32">
        <v>3.32</v>
      </c>
      <c r="M49" s="34">
        <f t="shared" si="6"/>
        <v>-6.0000000000000053E-2</v>
      </c>
      <c r="N49" s="32" t="s">
        <v>12</v>
      </c>
      <c r="O49" s="25" t="s">
        <v>5</v>
      </c>
      <c r="P49" s="32">
        <v>4.18</v>
      </c>
      <c r="Q49" s="32">
        <v>3.42</v>
      </c>
      <c r="R49" s="34">
        <f t="shared" si="3"/>
        <v>-0.75999999999999979</v>
      </c>
      <c r="S49" s="32" t="s">
        <v>12</v>
      </c>
      <c r="T49" s="82">
        <v>3.65</v>
      </c>
      <c r="U49" s="32">
        <v>3.14</v>
      </c>
      <c r="V49" s="34">
        <f t="shared" si="4"/>
        <v>-0.50999999999999979</v>
      </c>
      <c r="W49" s="32" t="s">
        <v>12</v>
      </c>
      <c r="X49" s="82">
        <v>3.24</v>
      </c>
      <c r="Y49" s="32">
        <v>3.25</v>
      </c>
      <c r="Z49" s="34">
        <f t="shared" si="5"/>
        <v>9.9999999999997868E-3</v>
      </c>
      <c r="AA49" s="32" t="s">
        <v>11</v>
      </c>
      <c r="AB49" s="25" t="s">
        <v>4</v>
      </c>
      <c r="AC49" s="32" t="s">
        <v>19</v>
      </c>
      <c r="AD49" s="96" t="s">
        <v>11</v>
      </c>
      <c r="AE49" s="34" t="s">
        <v>20</v>
      </c>
      <c r="AF49" s="32" t="s">
        <v>18</v>
      </c>
      <c r="AG49" s="96" t="s">
        <v>12</v>
      </c>
      <c r="AH49" s="34" t="s">
        <v>20</v>
      </c>
      <c r="AI49" s="45" t="s">
        <v>19</v>
      </c>
      <c r="AJ49" s="97" t="s">
        <v>11</v>
      </c>
      <c r="AK49" s="34" t="s">
        <v>21</v>
      </c>
      <c r="AL49" s="32" t="s">
        <v>18</v>
      </c>
      <c r="AM49" s="34" t="s">
        <v>20</v>
      </c>
      <c r="AN49" s="25" t="s">
        <v>5</v>
      </c>
      <c r="AO49" s="32" t="s">
        <v>19</v>
      </c>
      <c r="AP49" s="96" t="s">
        <v>11</v>
      </c>
      <c r="AQ49" s="34" t="s">
        <v>20</v>
      </c>
      <c r="AR49" s="45" t="s">
        <v>18</v>
      </c>
      <c r="AS49" s="97" t="s">
        <v>12</v>
      </c>
      <c r="AT49" s="34" t="s">
        <v>21</v>
      </c>
      <c r="AU49" s="45" t="s">
        <v>18</v>
      </c>
      <c r="AV49" s="97" t="s">
        <v>12</v>
      </c>
      <c r="AW49" s="34" t="s">
        <v>21</v>
      </c>
      <c r="AX49" s="45" t="s">
        <v>18</v>
      </c>
      <c r="AY49" s="34" t="s">
        <v>21</v>
      </c>
      <c r="AZ49" s="25" t="s">
        <v>5</v>
      </c>
    </row>
    <row r="50" spans="1:52" x14ac:dyDescent="0.2">
      <c r="A50" s="69" t="s">
        <v>31</v>
      </c>
      <c r="B50" s="69">
        <v>6</v>
      </c>
      <c r="C50" s="32">
        <v>3.49</v>
      </c>
      <c r="D50" s="32">
        <v>3.43</v>
      </c>
      <c r="E50" s="34">
        <f t="shared" si="0"/>
        <v>-6.0000000000000053E-2</v>
      </c>
      <c r="F50" s="32" t="s">
        <v>12</v>
      </c>
      <c r="G50" s="82">
        <v>3.45</v>
      </c>
      <c r="H50" s="32">
        <v>3.32</v>
      </c>
      <c r="I50" s="34">
        <f t="shared" si="1"/>
        <v>-0.13000000000000034</v>
      </c>
      <c r="J50" s="32" t="s">
        <v>12</v>
      </c>
      <c r="K50" s="82">
        <v>3.02</v>
      </c>
      <c r="L50" s="32">
        <v>3.26</v>
      </c>
      <c r="M50" s="34">
        <f t="shared" si="6"/>
        <v>0.23999999999999977</v>
      </c>
      <c r="N50" s="32" t="s">
        <v>11</v>
      </c>
      <c r="O50" s="25" t="s">
        <v>6</v>
      </c>
      <c r="P50" s="32">
        <v>3.25</v>
      </c>
      <c r="Q50" s="32">
        <v>3.44</v>
      </c>
      <c r="R50" s="34">
        <f t="shared" si="3"/>
        <v>0.18999999999999995</v>
      </c>
      <c r="S50" s="32" t="s">
        <v>11</v>
      </c>
      <c r="T50" s="82">
        <v>3.3</v>
      </c>
      <c r="U50" s="32">
        <v>3.36</v>
      </c>
      <c r="V50" s="34">
        <f t="shared" si="4"/>
        <v>6.0000000000000053E-2</v>
      </c>
      <c r="W50" s="32" t="s">
        <v>11</v>
      </c>
      <c r="X50" s="82">
        <v>3.11</v>
      </c>
      <c r="Y50" s="32">
        <v>3.27</v>
      </c>
      <c r="Z50" s="34">
        <f t="shared" si="5"/>
        <v>0.16000000000000014</v>
      </c>
      <c r="AA50" s="32" t="s">
        <v>11</v>
      </c>
      <c r="AB50" s="25" t="s">
        <v>4</v>
      </c>
      <c r="AC50" s="32" t="s">
        <v>19</v>
      </c>
      <c r="AD50" s="96" t="s">
        <v>11</v>
      </c>
      <c r="AE50" s="34" t="s">
        <v>20</v>
      </c>
      <c r="AF50" s="32" t="s">
        <v>19</v>
      </c>
      <c r="AG50" s="96" t="s">
        <v>11</v>
      </c>
      <c r="AH50" s="34" t="s">
        <v>20</v>
      </c>
      <c r="AI50" s="45" t="s">
        <v>18</v>
      </c>
      <c r="AJ50" s="97" t="s">
        <v>12</v>
      </c>
      <c r="AK50" s="34" t="s">
        <v>21</v>
      </c>
      <c r="AL50" s="32" t="s">
        <v>18</v>
      </c>
      <c r="AM50" s="34" t="s">
        <v>20</v>
      </c>
      <c r="AN50" s="25" t="s">
        <v>5</v>
      </c>
      <c r="AO50" s="45" t="s">
        <v>18</v>
      </c>
      <c r="AP50" s="97" t="s">
        <v>12</v>
      </c>
      <c r="AQ50" s="34" t="s">
        <v>21</v>
      </c>
      <c r="AR50" s="32" t="s">
        <v>19</v>
      </c>
      <c r="AS50" s="96" t="s">
        <v>11</v>
      </c>
      <c r="AT50" s="34" t="s">
        <v>20</v>
      </c>
      <c r="AU50" s="45" t="s">
        <v>18</v>
      </c>
      <c r="AV50" s="97" t="s">
        <v>12</v>
      </c>
      <c r="AW50" s="34" t="s">
        <v>21</v>
      </c>
      <c r="AX50" s="45" t="s">
        <v>18</v>
      </c>
      <c r="AY50" s="34" t="s">
        <v>21</v>
      </c>
      <c r="AZ50" s="25" t="s">
        <v>6</v>
      </c>
    </row>
    <row r="51" spans="1:52" x14ac:dyDescent="0.2">
      <c r="A51" s="69" t="s">
        <v>31</v>
      </c>
      <c r="B51" s="69">
        <v>7</v>
      </c>
      <c r="C51" s="32">
        <v>3.2</v>
      </c>
      <c r="D51" s="32">
        <v>3.06</v>
      </c>
      <c r="E51" s="34">
        <f t="shared" si="0"/>
        <v>-0.14000000000000012</v>
      </c>
      <c r="F51" s="32" t="s">
        <v>12</v>
      </c>
      <c r="G51" s="82">
        <v>3.2</v>
      </c>
      <c r="H51" s="32">
        <v>2.67</v>
      </c>
      <c r="I51" s="34">
        <f t="shared" si="1"/>
        <v>-0.53000000000000025</v>
      </c>
      <c r="J51" s="32" t="s">
        <v>12</v>
      </c>
      <c r="K51" s="82">
        <v>3.09</v>
      </c>
      <c r="L51" s="32">
        <v>2.88</v>
      </c>
      <c r="M51" s="34">
        <f t="shared" si="6"/>
        <v>-0.20999999999999996</v>
      </c>
      <c r="N51" s="32" t="s">
        <v>12</v>
      </c>
      <c r="O51" s="25" t="s">
        <v>5</v>
      </c>
      <c r="P51" s="32">
        <v>3.25</v>
      </c>
      <c r="Q51" s="32">
        <v>2.86</v>
      </c>
      <c r="R51" s="34">
        <f t="shared" si="3"/>
        <v>-0.39000000000000012</v>
      </c>
      <c r="S51" s="32" t="s">
        <v>12</v>
      </c>
      <c r="T51" s="82">
        <v>3.13</v>
      </c>
      <c r="U51" s="32">
        <v>2.5299999999999998</v>
      </c>
      <c r="V51" s="34">
        <f t="shared" si="4"/>
        <v>-0.60000000000000009</v>
      </c>
      <c r="W51" s="32" t="s">
        <v>12</v>
      </c>
      <c r="X51" s="82">
        <v>2.77</v>
      </c>
      <c r="Y51" s="32">
        <v>2.61</v>
      </c>
      <c r="Z51" s="34">
        <f t="shared" si="5"/>
        <v>-0.16000000000000014</v>
      </c>
      <c r="AA51" s="32" t="s">
        <v>12</v>
      </c>
      <c r="AB51" s="25" t="s">
        <v>5</v>
      </c>
      <c r="AC51" s="32" t="s">
        <v>19</v>
      </c>
      <c r="AD51" s="96" t="s">
        <v>11</v>
      </c>
      <c r="AE51" s="34" t="s">
        <v>20</v>
      </c>
      <c r="AF51" s="32" t="s">
        <v>19</v>
      </c>
      <c r="AG51" s="96" t="s">
        <v>11</v>
      </c>
      <c r="AH51" s="34" t="s">
        <v>20</v>
      </c>
      <c r="AI51" s="32" t="s">
        <v>18</v>
      </c>
      <c r="AJ51" s="96" t="s">
        <v>12</v>
      </c>
      <c r="AK51" s="34" t="s">
        <v>20</v>
      </c>
      <c r="AL51" s="45" t="s">
        <v>18</v>
      </c>
      <c r="AM51" s="34" t="s">
        <v>21</v>
      </c>
      <c r="AN51" s="25" t="s">
        <v>6</v>
      </c>
      <c r="AO51" s="32" t="s">
        <v>19</v>
      </c>
      <c r="AP51" s="96" t="s">
        <v>11</v>
      </c>
      <c r="AQ51" s="34" t="s">
        <v>20</v>
      </c>
      <c r="AR51" s="32" t="s">
        <v>18</v>
      </c>
      <c r="AS51" s="96" t="s">
        <v>12</v>
      </c>
      <c r="AT51" s="34" t="s">
        <v>20</v>
      </c>
      <c r="AU51" s="45" t="s">
        <v>18</v>
      </c>
      <c r="AV51" s="97" t="s">
        <v>12</v>
      </c>
      <c r="AW51" s="34" t="s">
        <v>21</v>
      </c>
      <c r="AX51" s="45" t="s">
        <v>18</v>
      </c>
      <c r="AY51" s="34" t="s">
        <v>21</v>
      </c>
      <c r="AZ51" s="25" t="s">
        <v>6</v>
      </c>
    </row>
    <row r="52" spans="1:52" x14ac:dyDescent="0.2">
      <c r="A52" s="69" t="s">
        <v>31</v>
      </c>
      <c r="B52" s="69">
        <v>8</v>
      </c>
      <c r="C52" s="32">
        <v>3.49</v>
      </c>
      <c r="D52" s="32">
        <v>3.52</v>
      </c>
      <c r="E52" s="34">
        <f t="shared" si="0"/>
        <v>2.9999999999999805E-2</v>
      </c>
      <c r="F52" s="32" t="s">
        <v>11</v>
      </c>
      <c r="G52" s="82">
        <v>3.29</v>
      </c>
      <c r="H52" s="32">
        <v>3.37</v>
      </c>
      <c r="I52" s="34">
        <f t="shared" si="1"/>
        <v>8.0000000000000071E-2</v>
      </c>
      <c r="J52" s="32" t="s">
        <v>11</v>
      </c>
      <c r="K52" s="82">
        <v>3.51</v>
      </c>
      <c r="L52" s="32">
        <v>2.98</v>
      </c>
      <c r="M52" s="34">
        <f t="shared" si="6"/>
        <v>-0.5299999999999998</v>
      </c>
      <c r="N52" s="32" t="s">
        <v>12</v>
      </c>
      <c r="O52" s="25" t="s">
        <v>6</v>
      </c>
      <c r="P52" s="32">
        <v>3.5</v>
      </c>
      <c r="Q52" s="32">
        <v>3.27</v>
      </c>
      <c r="R52" s="34">
        <f t="shared" si="3"/>
        <v>-0.22999999999999998</v>
      </c>
      <c r="S52" s="32" t="s">
        <v>12</v>
      </c>
      <c r="T52" s="82">
        <v>3.33</v>
      </c>
      <c r="U52" s="32">
        <v>2.93</v>
      </c>
      <c r="V52" s="34">
        <f t="shared" si="4"/>
        <v>-0.39999999999999991</v>
      </c>
      <c r="W52" s="32" t="s">
        <v>12</v>
      </c>
      <c r="X52" s="82">
        <v>3.12</v>
      </c>
      <c r="Y52" s="32">
        <v>2.97</v>
      </c>
      <c r="Z52" s="34">
        <f t="shared" si="5"/>
        <v>-0.14999999999999991</v>
      </c>
      <c r="AA52" s="32" t="s">
        <v>12</v>
      </c>
      <c r="AB52" s="25" t="s">
        <v>5</v>
      </c>
      <c r="AC52" s="32" t="s">
        <v>18</v>
      </c>
      <c r="AD52" s="96" t="s">
        <v>12</v>
      </c>
      <c r="AE52" s="34" t="s">
        <v>20</v>
      </c>
      <c r="AF52" s="45" t="s">
        <v>19</v>
      </c>
      <c r="AG52" s="97" t="s">
        <v>11</v>
      </c>
      <c r="AH52" s="34" t="s">
        <v>21</v>
      </c>
      <c r="AI52" s="32" t="s">
        <v>18</v>
      </c>
      <c r="AJ52" s="96" t="s">
        <v>12</v>
      </c>
      <c r="AK52" s="34" t="s">
        <v>20</v>
      </c>
      <c r="AL52" s="32" t="s">
        <v>19</v>
      </c>
      <c r="AM52" s="34" t="s">
        <v>20</v>
      </c>
      <c r="AN52" s="25" t="s">
        <v>4</v>
      </c>
      <c r="AO52" s="45" t="s">
        <v>18</v>
      </c>
      <c r="AP52" s="97" t="s">
        <v>12</v>
      </c>
      <c r="AQ52" s="34" t="s">
        <v>21</v>
      </c>
      <c r="AR52" s="45" t="s">
        <v>18</v>
      </c>
      <c r="AS52" s="97" t="s">
        <v>12</v>
      </c>
      <c r="AT52" s="34" t="s">
        <v>21</v>
      </c>
      <c r="AU52" s="32" t="s">
        <v>19</v>
      </c>
      <c r="AV52" s="96" t="s">
        <v>11</v>
      </c>
      <c r="AW52" s="34" t="s">
        <v>20</v>
      </c>
      <c r="AX52" s="32" t="s">
        <v>19</v>
      </c>
      <c r="AY52" s="34" t="s">
        <v>20</v>
      </c>
      <c r="AZ52" s="25" t="s">
        <v>4</v>
      </c>
    </row>
    <row r="53" spans="1:52" x14ac:dyDescent="0.2">
      <c r="A53" s="69" t="s">
        <v>31</v>
      </c>
      <c r="B53" s="69">
        <v>9</v>
      </c>
      <c r="C53" s="32">
        <v>2.96</v>
      </c>
      <c r="D53" s="32">
        <v>2.83</v>
      </c>
      <c r="E53" s="34">
        <f t="shared" si="0"/>
        <v>-0.12999999999999989</v>
      </c>
      <c r="F53" s="32" t="s">
        <v>12</v>
      </c>
      <c r="G53" s="82">
        <v>2.7</v>
      </c>
      <c r="H53" s="32">
        <v>2.68</v>
      </c>
      <c r="I53" s="34">
        <f t="shared" si="1"/>
        <v>-2.0000000000000018E-2</v>
      </c>
      <c r="J53" s="32" t="s">
        <v>12</v>
      </c>
      <c r="K53" s="82">
        <v>2.98</v>
      </c>
      <c r="L53" s="32">
        <v>2.76</v>
      </c>
      <c r="M53" s="34">
        <f t="shared" si="6"/>
        <v>-0.2200000000000002</v>
      </c>
      <c r="N53" s="32" t="s">
        <v>12</v>
      </c>
      <c r="O53" s="25" t="s">
        <v>6</v>
      </c>
      <c r="P53" s="32">
        <v>2.68</v>
      </c>
      <c r="Q53" s="32">
        <v>2.79</v>
      </c>
      <c r="R53" s="34">
        <f t="shared" si="3"/>
        <v>0.10999999999999988</v>
      </c>
      <c r="S53" s="32" t="s">
        <v>11</v>
      </c>
      <c r="T53" s="82">
        <v>2.65</v>
      </c>
      <c r="U53" s="32">
        <v>2.8</v>
      </c>
      <c r="V53" s="34">
        <f t="shared" si="4"/>
        <v>0.14999999999999991</v>
      </c>
      <c r="W53" s="32" t="s">
        <v>11</v>
      </c>
      <c r="X53" s="82">
        <v>2.84</v>
      </c>
      <c r="Y53" s="32">
        <v>2.74</v>
      </c>
      <c r="Z53" s="34">
        <f t="shared" si="5"/>
        <v>-9.9999999999999645E-2</v>
      </c>
      <c r="AA53" s="32" t="s">
        <v>12</v>
      </c>
      <c r="AB53" s="25" t="s">
        <v>5</v>
      </c>
      <c r="AC53" s="32" t="s">
        <v>19</v>
      </c>
      <c r="AD53" s="96" t="s">
        <v>11</v>
      </c>
      <c r="AE53" s="34" t="s">
        <v>20</v>
      </c>
      <c r="AF53" s="32" t="s">
        <v>19</v>
      </c>
      <c r="AG53" s="96" t="s">
        <v>11</v>
      </c>
      <c r="AH53" s="34" t="s">
        <v>20</v>
      </c>
      <c r="AI53" s="45" t="s">
        <v>18</v>
      </c>
      <c r="AJ53" s="97" t="s">
        <v>12</v>
      </c>
      <c r="AK53" s="34" t="s">
        <v>21</v>
      </c>
      <c r="AL53" s="32" t="s">
        <v>19</v>
      </c>
      <c r="AM53" s="34" t="s">
        <v>20</v>
      </c>
      <c r="AN53" s="25" t="s">
        <v>5</v>
      </c>
      <c r="AO53" s="32" t="s">
        <v>19</v>
      </c>
      <c r="AP53" s="96" t="s">
        <v>11</v>
      </c>
      <c r="AQ53" s="34" t="s">
        <v>20</v>
      </c>
      <c r="AR53" s="45" t="s">
        <v>18</v>
      </c>
      <c r="AS53" s="97" t="s">
        <v>12</v>
      </c>
      <c r="AT53" s="34" t="s">
        <v>21</v>
      </c>
      <c r="AU53" s="45" t="s">
        <v>18</v>
      </c>
      <c r="AV53" s="97" t="s">
        <v>12</v>
      </c>
      <c r="AW53" s="34" t="s">
        <v>21</v>
      </c>
      <c r="AX53" s="45" t="s">
        <v>18</v>
      </c>
      <c r="AY53" s="34" t="s">
        <v>21</v>
      </c>
      <c r="AZ53" s="25" t="s">
        <v>6</v>
      </c>
    </row>
    <row r="54" spans="1:52" x14ac:dyDescent="0.2">
      <c r="A54" s="69" t="s">
        <v>31</v>
      </c>
      <c r="B54" s="69">
        <v>10</v>
      </c>
      <c r="C54" s="32">
        <v>3.21</v>
      </c>
      <c r="D54" s="32">
        <v>3.01</v>
      </c>
      <c r="E54" s="34">
        <f t="shared" si="0"/>
        <v>-0.20000000000000018</v>
      </c>
      <c r="F54" s="32" t="s">
        <v>12</v>
      </c>
      <c r="G54" s="82">
        <v>3.37</v>
      </c>
      <c r="H54" s="32">
        <v>3.02</v>
      </c>
      <c r="I54" s="34">
        <f t="shared" si="1"/>
        <v>-0.35000000000000009</v>
      </c>
      <c r="J54" s="32" t="s">
        <v>12</v>
      </c>
      <c r="K54" s="82">
        <v>2.98</v>
      </c>
      <c r="L54" s="32">
        <v>2.99</v>
      </c>
      <c r="M54" s="34">
        <f t="shared" si="6"/>
        <v>1.0000000000000231E-2</v>
      </c>
      <c r="N54" s="32" t="s">
        <v>11</v>
      </c>
      <c r="O54" s="25" t="s">
        <v>5</v>
      </c>
      <c r="P54" s="32">
        <v>3.17</v>
      </c>
      <c r="Q54" s="32">
        <v>2.81</v>
      </c>
      <c r="R54" s="34">
        <f t="shared" si="3"/>
        <v>-0.35999999999999988</v>
      </c>
      <c r="S54" s="32" t="s">
        <v>12</v>
      </c>
      <c r="T54" s="82">
        <v>3.2</v>
      </c>
      <c r="U54" s="32">
        <v>2.86</v>
      </c>
      <c r="V54" s="34">
        <f t="shared" si="4"/>
        <v>-0.3400000000000003</v>
      </c>
      <c r="W54" s="32" t="s">
        <v>12</v>
      </c>
      <c r="X54" s="82">
        <v>3.04</v>
      </c>
      <c r="Y54" s="32">
        <v>2.63</v>
      </c>
      <c r="Z54" s="34">
        <f t="shared" si="5"/>
        <v>-0.41000000000000014</v>
      </c>
      <c r="AA54" s="32" t="s">
        <v>12</v>
      </c>
      <c r="AB54" s="25" t="s">
        <v>6</v>
      </c>
      <c r="AC54" s="32" t="s">
        <v>19</v>
      </c>
      <c r="AD54" s="96" t="s">
        <v>11</v>
      </c>
      <c r="AE54" s="34" t="s">
        <v>20</v>
      </c>
      <c r="AF54" s="32" t="s">
        <v>19</v>
      </c>
      <c r="AG54" s="96" t="s">
        <v>11</v>
      </c>
      <c r="AH54" s="34" t="s">
        <v>20</v>
      </c>
      <c r="AI54" s="45" t="s">
        <v>18</v>
      </c>
      <c r="AJ54" s="97" t="s">
        <v>12</v>
      </c>
      <c r="AK54" s="34" t="s">
        <v>21</v>
      </c>
      <c r="AL54" s="32" t="s">
        <v>18</v>
      </c>
      <c r="AM54" s="34" t="s">
        <v>20</v>
      </c>
      <c r="AN54" s="25" t="s">
        <v>5</v>
      </c>
      <c r="AO54" s="32" t="s">
        <v>19</v>
      </c>
      <c r="AP54" s="96" t="s">
        <v>11</v>
      </c>
      <c r="AQ54" s="34" t="s">
        <v>20</v>
      </c>
      <c r="AR54" s="32" t="s">
        <v>19</v>
      </c>
      <c r="AS54" s="96" t="s">
        <v>11</v>
      </c>
      <c r="AT54" s="34" t="s">
        <v>20</v>
      </c>
      <c r="AU54" s="45" t="s">
        <v>18</v>
      </c>
      <c r="AV54" s="97" t="s">
        <v>12</v>
      </c>
      <c r="AW54" s="34" t="s">
        <v>21</v>
      </c>
      <c r="AX54" s="45" t="s">
        <v>18</v>
      </c>
      <c r="AY54" s="34" t="s">
        <v>21</v>
      </c>
      <c r="AZ54" s="25" t="s">
        <v>6</v>
      </c>
    </row>
    <row r="55" spans="1:52" x14ac:dyDescent="0.2">
      <c r="A55" s="69" t="s">
        <v>31</v>
      </c>
      <c r="B55" s="69">
        <v>12</v>
      </c>
      <c r="C55" s="32">
        <v>3.21</v>
      </c>
      <c r="D55" s="32">
        <v>3.45</v>
      </c>
      <c r="E55" s="34">
        <f t="shared" si="0"/>
        <v>0.24000000000000021</v>
      </c>
      <c r="F55" s="32" t="s">
        <v>11</v>
      </c>
      <c r="G55" s="82">
        <v>3.2</v>
      </c>
      <c r="H55" s="32">
        <v>3.14</v>
      </c>
      <c r="I55" s="34">
        <f t="shared" si="1"/>
        <v>-6.0000000000000053E-2</v>
      </c>
      <c r="J55" s="32" t="s">
        <v>12</v>
      </c>
      <c r="K55" s="82">
        <v>2.92</v>
      </c>
      <c r="L55" s="32">
        <v>3.23</v>
      </c>
      <c r="M55" s="34">
        <f t="shared" si="6"/>
        <v>0.31000000000000005</v>
      </c>
      <c r="N55" s="32" t="s">
        <v>11</v>
      </c>
      <c r="O55" s="25" t="s">
        <v>6</v>
      </c>
      <c r="P55" s="32">
        <v>2.86</v>
      </c>
      <c r="Q55" s="32">
        <v>3.05</v>
      </c>
      <c r="R55" s="34">
        <f t="shared" si="3"/>
        <v>0.18999999999999995</v>
      </c>
      <c r="S55" s="32" t="s">
        <v>11</v>
      </c>
      <c r="T55" s="82">
        <v>2.79</v>
      </c>
      <c r="U55" s="32">
        <v>2.94</v>
      </c>
      <c r="V55" s="34">
        <f t="shared" si="4"/>
        <v>0.14999999999999991</v>
      </c>
      <c r="W55" s="32" t="s">
        <v>11</v>
      </c>
      <c r="X55" s="82">
        <v>2.64</v>
      </c>
      <c r="Y55" s="32">
        <v>2.67</v>
      </c>
      <c r="Z55" s="34">
        <f t="shared" si="5"/>
        <v>2.9999999999999805E-2</v>
      </c>
      <c r="AA55" s="32" t="s">
        <v>11</v>
      </c>
      <c r="AB55" s="25" t="s">
        <v>4</v>
      </c>
      <c r="AC55" s="32" t="s">
        <v>18</v>
      </c>
      <c r="AD55" s="96" t="s">
        <v>12</v>
      </c>
      <c r="AE55" s="34" t="s">
        <v>20</v>
      </c>
      <c r="AF55" s="32" t="s">
        <v>18</v>
      </c>
      <c r="AG55" s="96" t="s">
        <v>12</v>
      </c>
      <c r="AH55" s="34" t="s">
        <v>20</v>
      </c>
      <c r="AI55" s="32" t="s">
        <v>19</v>
      </c>
      <c r="AJ55" s="96" t="s">
        <v>11</v>
      </c>
      <c r="AK55" s="34" t="s">
        <v>20</v>
      </c>
      <c r="AL55" s="45" t="s">
        <v>18</v>
      </c>
      <c r="AM55" s="34" t="s">
        <v>21</v>
      </c>
      <c r="AN55" s="25" t="s">
        <v>6</v>
      </c>
      <c r="AO55" s="32" t="s">
        <v>18</v>
      </c>
      <c r="AP55" s="96" t="s">
        <v>12</v>
      </c>
      <c r="AQ55" s="34" t="s">
        <v>20</v>
      </c>
      <c r="AR55" s="45" t="s">
        <v>18</v>
      </c>
      <c r="AS55" s="97" t="s">
        <v>12</v>
      </c>
      <c r="AT55" s="34" t="s">
        <v>21</v>
      </c>
      <c r="AU55" s="45" t="s">
        <v>19</v>
      </c>
      <c r="AV55" s="97" t="s">
        <v>11</v>
      </c>
      <c r="AW55" s="34" t="s">
        <v>21</v>
      </c>
      <c r="AX55" s="45" t="s">
        <v>18</v>
      </c>
      <c r="AY55" s="34" t="s">
        <v>21</v>
      </c>
      <c r="AZ55" s="25" t="s">
        <v>4</v>
      </c>
    </row>
    <row r="56" spans="1:52" x14ac:dyDescent="0.2">
      <c r="A56" s="69" t="s">
        <v>31</v>
      </c>
      <c r="B56" s="69">
        <v>13</v>
      </c>
      <c r="C56" s="32">
        <v>3.04</v>
      </c>
      <c r="D56" s="32">
        <v>2.9</v>
      </c>
      <c r="E56" s="34">
        <f t="shared" si="0"/>
        <v>-0.14000000000000012</v>
      </c>
      <c r="F56" s="32" t="s">
        <v>12</v>
      </c>
      <c r="G56" s="82">
        <v>2.79</v>
      </c>
      <c r="H56" s="32">
        <v>2.72</v>
      </c>
      <c r="I56" s="34">
        <f t="shared" si="1"/>
        <v>-6.999999999999984E-2</v>
      </c>
      <c r="J56" s="32" t="s">
        <v>12</v>
      </c>
      <c r="K56" s="82">
        <v>2.84</v>
      </c>
      <c r="L56" s="32">
        <v>2.44</v>
      </c>
      <c r="M56" s="34">
        <f t="shared" si="6"/>
        <v>-0.39999999999999991</v>
      </c>
      <c r="N56" s="32" t="s">
        <v>12</v>
      </c>
      <c r="O56" s="25" t="s">
        <v>6</v>
      </c>
      <c r="P56" s="32">
        <v>2.91</v>
      </c>
      <c r="Q56" s="32">
        <v>2.78</v>
      </c>
      <c r="R56" s="34">
        <f t="shared" si="3"/>
        <v>-0.13000000000000034</v>
      </c>
      <c r="S56" s="32" t="s">
        <v>12</v>
      </c>
      <c r="T56" s="82">
        <v>2.5499999999999998</v>
      </c>
      <c r="U56" s="32">
        <v>2.68</v>
      </c>
      <c r="V56" s="34">
        <f t="shared" si="4"/>
        <v>0.13000000000000034</v>
      </c>
      <c r="W56" s="32" t="s">
        <v>11</v>
      </c>
      <c r="X56" s="82">
        <v>2.56</v>
      </c>
      <c r="Y56" s="32">
        <v>2.3199999999999998</v>
      </c>
      <c r="Z56" s="34">
        <f t="shared" si="5"/>
        <v>-0.24000000000000021</v>
      </c>
      <c r="AA56" s="32" t="s">
        <v>12</v>
      </c>
      <c r="AB56" s="25" t="s">
        <v>6</v>
      </c>
      <c r="AC56" s="32" t="s">
        <v>18</v>
      </c>
      <c r="AD56" s="96" t="s">
        <v>12</v>
      </c>
      <c r="AE56" s="34" t="s">
        <v>20</v>
      </c>
      <c r="AF56" s="45" t="s">
        <v>19</v>
      </c>
      <c r="AG56" s="97" t="s">
        <v>11</v>
      </c>
      <c r="AH56" s="34" t="s">
        <v>21</v>
      </c>
      <c r="AI56" s="32" t="s">
        <v>18</v>
      </c>
      <c r="AJ56" s="96" t="s">
        <v>12</v>
      </c>
      <c r="AK56" s="34" t="s">
        <v>20</v>
      </c>
      <c r="AL56" s="45" t="s">
        <v>18</v>
      </c>
      <c r="AM56" s="34" t="s">
        <v>21</v>
      </c>
      <c r="AN56" s="25" t="s">
        <v>6</v>
      </c>
      <c r="AO56" s="45" t="s">
        <v>18</v>
      </c>
      <c r="AP56" s="97" t="s">
        <v>12</v>
      </c>
      <c r="AQ56" s="34" t="s">
        <v>21</v>
      </c>
      <c r="AR56" s="32" t="s">
        <v>19</v>
      </c>
      <c r="AS56" s="96" t="s">
        <v>11</v>
      </c>
      <c r="AT56" s="34" t="s">
        <v>20</v>
      </c>
      <c r="AU56" s="45" t="s">
        <v>18</v>
      </c>
      <c r="AV56" s="97" t="s">
        <v>12</v>
      </c>
      <c r="AW56" s="34" t="s">
        <v>21</v>
      </c>
      <c r="AX56" s="45" t="s">
        <v>18</v>
      </c>
      <c r="AY56" s="34" t="s">
        <v>21</v>
      </c>
      <c r="AZ56" s="25" t="s">
        <v>5</v>
      </c>
    </row>
    <row r="57" spans="1:52" s="61" customFormat="1" x14ac:dyDescent="0.2">
      <c r="A57" s="56" t="s">
        <v>31</v>
      </c>
      <c r="B57" s="56">
        <v>14</v>
      </c>
      <c r="C57" s="57">
        <v>3.64</v>
      </c>
      <c r="D57" s="57">
        <v>3.73</v>
      </c>
      <c r="E57" s="58">
        <f t="shared" si="0"/>
        <v>8.9999999999999858E-2</v>
      </c>
      <c r="F57" s="57" t="s">
        <v>11</v>
      </c>
      <c r="G57" s="83">
        <v>3.92</v>
      </c>
      <c r="H57" s="57">
        <v>3.76</v>
      </c>
      <c r="I57" s="58">
        <f t="shared" si="1"/>
        <v>-0.16000000000000014</v>
      </c>
      <c r="J57" s="57" t="s">
        <v>12</v>
      </c>
      <c r="K57" s="83">
        <v>3.33</v>
      </c>
      <c r="L57" s="57">
        <v>3.79</v>
      </c>
      <c r="M57" s="58">
        <f t="shared" si="6"/>
        <v>0.45999999999999996</v>
      </c>
      <c r="N57" s="57" t="s">
        <v>11</v>
      </c>
      <c r="O57" s="59" t="s">
        <v>6</v>
      </c>
      <c r="P57" s="57">
        <v>3.47</v>
      </c>
      <c r="Q57" s="57">
        <v>3.54</v>
      </c>
      <c r="R57" s="58">
        <f t="shared" si="3"/>
        <v>6.999999999999984E-2</v>
      </c>
      <c r="S57" s="57" t="s">
        <v>11</v>
      </c>
      <c r="T57" s="83">
        <v>3.37</v>
      </c>
      <c r="U57" s="57">
        <v>3.5</v>
      </c>
      <c r="V57" s="58">
        <f t="shared" si="4"/>
        <v>0.12999999999999989</v>
      </c>
      <c r="W57" s="57" t="s">
        <v>11</v>
      </c>
      <c r="X57" s="83">
        <v>3.21</v>
      </c>
      <c r="Y57" s="57">
        <v>3.82</v>
      </c>
      <c r="Z57" s="58">
        <f t="shared" si="5"/>
        <v>0.60999999999999988</v>
      </c>
      <c r="AA57" s="57" t="s">
        <v>11</v>
      </c>
      <c r="AB57" s="59" t="s">
        <v>6</v>
      </c>
      <c r="AC57" s="57" t="s">
        <v>19</v>
      </c>
      <c r="AD57" s="98" t="s">
        <v>11</v>
      </c>
      <c r="AE57" s="58" t="s">
        <v>20</v>
      </c>
      <c r="AF57" s="57" t="s">
        <v>19</v>
      </c>
      <c r="AG57" s="98" t="s">
        <v>11</v>
      </c>
      <c r="AH57" s="58" t="s">
        <v>20</v>
      </c>
      <c r="AI57" s="60" t="s">
        <v>19</v>
      </c>
      <c r="AJ57" s="104" t="s">
        <v>11</v>
      </c>
      <c r="AK57" s="58" t="s">
        <v>21</v>
      </c>
      <c r="AL57" s="57" t="s">
        <v>18</v>
      </c>
      <c r="AM57" s="58" t="s">
        <v>20</v>
      </c>
      <c r="AN57" s="59" t="s">
        <v>5</v>
      </c>
      <c r="AO57" s="60" t="s">
        <v>18</v>
      </c>
      <c r="AP57" s="97" t="s">
        <v>12</v>
      </c>
      <c r="AQ57" s="58" t="s">
        <v>21</v>
      </c>
      <c r="AR57" s="57" t="s">
        <v>19</v>
      </c>
      <c r="AS57" s="96" t="s">
        <v>11</v>
      </c>
      <c r="AT57" s="58" t="s">
        <v>20</v>
      </c>
      <c r="AU57" s="57" t="s">
        <v>18</v>
      </c>
      <c r="AV57" s="98" t="s">
        <v>12</v>
      </c>
      <c r="AW57" s="58" t="s">
        <v>20</v>
      </c>
      <c r="AX57" s="60" t="s">
        <v>18</v>
      </c>
      <c r="AY57" s="58" t="s">
        <v>21</v>
      </c>
      <c r="AZ57" s="59" t="s">
        <v>15</v>
      </c>
    </row>
    <row r="58" spans="1:52" s="51" customFormat="1" x14ac:dyDescent="0.2">
      <c r="A58" s="47" t="s">
        <v>31</v>
      </c>
      <c r="B58" s="47">
        <v>15</v>
      </c>
      <c r="C58" s="53">
        <v>3.38</v>
      </c>
      <c r="D58" s="53">
        <v>3.67</v>
      </c>
      <c r="E58" s="54">
        <f t="shared" si="0"/>
        <v>0.29000000000000004</v>
      </c>
      <c r="F58" s="53" t="s">
        <v>11</v>
      </c>
      <c r="G58" s="84">
        <v>3.55</v>
      </c>
      <c r="H58" s="53">
        <v>3.25</v>
      </c>
      <c r="I58" s="54">
        <f t="shared" si="1"/>
        <v>-0.29999999999999982</v>
      </c>
      <c r="J58" s="53" t="s">
        <v>12</v>
      </c>
      <c r="K58" s="84">
        <v>3.54</v>
      </c>
      <c r="L58" s="53">
        <v>3.26</v>
      </c>
      <c r="M58" s="54">
        <f>L58-K58</f>
        <v>-0.28000000000000025</v>
      </c>
      <c r="N58" s="53" t="s">
        <v>12</v>
      </c>
      <c r="O58" s="49" t="s">
        <v>5</v>
      </c>
      <c r="P58" s="53">
        <v>3.29</v>
      </c>
      <c r="Q58" s="53">
        <v>3.49</v>
      </c>
      <c r="R58" s="54">
        <f t="shared" si="3"/>
        <v>0.20000000000000018</v>
      </c>
      <c r="S58" s="53" t="s">
        <v>11</v>
      </c>
      <c r="T58" s="84">
        <v>3.66</v>
      </c>
      <c r="U58" s="53">
        <v>2.76</v>
      </c>
      <c r="V58" s="54">
        <f t="shared" si="4"/>
        <v>-0.90000000000000036</v>
      </c>
      <c r="W58" s="53" t="s">
        <v>12</v>
      </c>
      <c r="X58" s="84">
        <v>3.4</v>
      </c>
      <c r="Y58" s="53">
        <v>2.65</v>
      </c>
      <c r="Z58" s="54">
        <f t="shared" si="5"/>
        <v>-0.75</v>
      </c>
      <c r="AA58" s="53" t="s">
        <v>12</v>
      </c>
      <c r="AB58" s="49" t="s">
        <v>6</v>
      </c>
      <c r="AC58" s="53" t="s">
        <v>18</v>
      </c>
      <c r="AD58" s="99" t="s">
        <v>12</v>
      </c>
      <c r="AE58" s="54" t="s">
        <v>20</v>
      </c>
      <c r="AF58" s="53" t="s">
        <v>18</v>
      </c>
      <c r="AG58" s="99" t="s">
        <v>12</v>
      </c>
      <c r="AH58" s="54" t="s">
        <v>20</v>
      </c>
      <c r="AI58" s="53" t="s">
        <v>19</v>
      </c>
      <c r="AJ58" s="99" t="s">
        <v>11</v>
      </c>
      <c r="AK58" s="54" t="s">
        <v>20</v>
      </c>
      <c r="AL58" s="55" t="s">
        <v>18</v>
      </c>
      <c r="AM58" s="54" t="s">
        <v>21</v>
      </c>
      <c r="AN58" s="49" t="s">
        <v>6</v>
      </c>
      <c r="AO58" s="55" t="s">
        <v>18</v>
      </c>
      <c r="AP58" s="97" t="s">
        <v>12</v>
      </c>
      <c r="AQ58" s="54" t="s">
        <v>21</v>
      </c>
      <c r="AR58" s="55" t="s">
        <v>19</v>
      </c>
      <c r="AS58" s="97" t="s">
        <v>11</v>
      </c>
      <c r="AT58" s="54" t="s">
        <v>21</v>
      </c>
      <c r="AU58" s="55" t="s">
        <v>19</v>
      </c>
      <c r="AV58" s="109" t="s">
        <v>11</v>
      </c>
      <c r="AW58" s="54" t="s">
        <v>21</v>
      </c>
      <c r="AX58" s="55" t="s">
        <v>18</v>
      </c>
      <c r="AY58" s="54" t="s">
        <v>21</v>
      </c>
      <c r="AZ58" s="49" t="s">
        <v>6</v>
      </c>
    </row>
    <row r="59" spans="1:52" x14ac:dyDescent="0.2">
      <c r="A59" s="19" t="s">
        <v>32</v>
      </c>
      <c r="B59" s="19">
        <v>2</v>
      </c>
      <c r="C59" s="32">
        <v>3.29</v>
      </c>
      <c r="D59" s="32">
        <v>3.08</v>
      </c>
      <c r="E59" s="34">
        <f t="shared" si="0"/>
        <v>-0.20999999999999996</v>
      </c>
      <c r="F59" s="32" t="s">
        <v>12</v>
      </c>
      <c r="G59" s="82">
        <v>3.31</v>
      </c>
      <c r="H59" s="32">
        <v>2.75</v>
      </c>
      <c r="I59" s="34">
        <f t="shared" si="1"/>
        <v>-0.56000000000000005</v>
      </c>
      <c r="J59" s="32" t="s">
        <v>12</v>
      </c>
      <c r="K59" s="82">
        <v>3.29</v>
      </c>
      <c r="L59" s="32">
        <v>2.67</v>
      </c>
      <c r="M59" s="34">
        <f t="shared" si="6"/>
        <v>-0.62000000000000011</v>
      </c>
      <c r="N59" s="32" t="s">
        <v>12</v>
      </c>
      <c r="O59" s="25" t="s">
        <v>6</v>
      </c>
      <c r="P59" s="32">
        <v>3.41</v>
      </c>
      <c r="Q59" s="32">
        <v>3.31</v>
      </c>
      <c r="R59" s="34">
        <f t="shared" si="3"/>
        <v>-0.10000000000000009</v>
      </c>
      <c r="S59" s="32" t="s">
        <v>12</v>
      </c>
      <c r="T59" s="82">
        <v>3.14</v>
      </c>
      <c r="U59" s="32">
        <v>2.98</v>
      </c>
      <c r="V59" s="34">
        <f t="shared" si="4"/>
        <v>-0.16000000000000014</v>
      </c>
      <c r="W59" s="32" t="s">
        <v>12</v>
      </c>
      <c r="X59" s="82">
        <v>3.01</v>
      </c>
      <c r="Y59" s="32">
        <v>2.82</v>
      </c>
      <c r="Z59" s="34">
        <f t="shared" si="5"/>
        <v>-0.18999999999999995</v>
      </c>
      <c r="AA59" s="32" t="s">
        <v>12</v>
      </c>
      <c r="AB59" s="25" t="s">
        <v>6</v>
      </c>
      <c r="AC59" s="32" t="s">
        <v>18</v>
      </c>
      <c r="AD59" s="96" t="s">
        <v>12</v>
      </c>
      <c r="AE59" s="34" t="s">
        <v>20</v>
      </c>
      <c r="AF59" s="32" t="s">
        <v>19</v>
      </c>
      <c r="AG59" s="96" t="s">
        <v>11</v>
      </c>
      <c r="AH59" s="34" t="s">
        <v>20</v>
      </c>
      <c r="AI59" s="32" t="s">
        <v>18</v>
      </c>
      <c r="AJ59" s="96" t="s">
        <v>12</v>
      </c>
      <c r="AK59" s="34" t="s">
        <v>20</v>
      </c>
      <c r="AL59" s="45" t="s">
        <v>18</v>
      </c>
      <c r="AM59" s="34" t="s">
        <v>21</v>
      </c>
      <c r="AN59" s="25" t="s">
        <v>6</v>
      </c>
      <c r="AO59" s="45" t="s">
        <v>18</v>
      </c>
      <c r="AP59" s="97" t="s">
        <v>12</v>
      </c>
      <c r="AQ59" s="34" t="s">
        <v>21</v>
      </c>
      <c r="AR59" s="32" t="s">
        <v>18</v>
      </c>
      <c r="AS59" s="96" t="s">
        <v>12</v>
      </c>
      <c r="AT59" s="34" t="s">
        <v>20</v>
      </c>
      <c r="AU59" s="32" t="s">
        <v>19</v>
      </c>
      <c r="AV59" s="96" t="s">
        <v>11</v>
      </c>
      <c r="AW59" s="34" t="s">
        <v>20</v>
      </c>
      <c r="AX59" s="45" t="s">
        <v>19</v>
      </c>
      <c r="AY59" s="34" t="s">
        <v>21</v>
      </c>
      <c r="AZ59" s="25" t="s">
        <v>6</v>
      </c>
    </row>
    <row r="60" spans="1:52" x14ac:dyDescent="0.2">
      <c r="A60" s="19" t="s">
        <v>32</v>
      </c>
      <c r="B60" s="19">
        <v>3</v>
      </c>
      <c r="C60" s="32">
        <v>3.3</v>
      </c>
      <c r="D60" s="32">
        <v>3.36</v>
      </c>
      <c r="E60" s="34">
        <f t="shared" si="0"/>
        <v>6.0000000000000053E-2</v>
      </c>
      <c r="F60" s="32" t="s">
        <v>11</v>
      </c>
      <c r="G60" s="82">
        <v>3.27</v>
      </c>
      <c r="H60" s="32">
        <v>3.66</v>
      </c>
      <c r="I60" s="34">
        <f t="shared" si="1"/>
        <v>0.39000000000000012</v>
      </c>
      <c r="J60" s="32" t="s">
        <v>11</v>
      </c>
      <c r="K60" s="82">
        <v>3.4</v>
      </c>
      <c r="L60" s="32">
        <v>3.72</v>
      </c>
      <c r="M60" s="34">
        <f t="shared" si="6"/>
        <v>0.32000000000000028</v>
      </c>
      <c r="N60" s="32" t="s">
        <v>11</v>
      </c>
      <c r="O60" s="25" t="s">
        <v>5</v>
      </c>
      <c r="P60" s="32">
        <v>3.12</v>
      </c>
      <c r="Q60" s="32">
        <v>3.11</v>
      </c>
      <c r="R60" s="34">
        <f t="shared" si="3"/>
        <v>-1.0000000000000231E-2</v>
      </c>
      <c r="S60" s="32" t="s">
        <v>12</v>
      </c>
      <c r="T60" s="82">
        <v>3.47</v>
      </c>
      <c r="U60" s="32">
        <v>3.14</v>
      </c>
      <c r="V60" s="34">
        <f t="shared" si="4"/>
        <v>-0.33000000000000007</v>
      </c>
      <c r="W60" s="32" t="s">
        <v>12</v>
      </c>
      <c r="X60" s="82">
        <v>2.88</v>
      </c>
      <c r="Y60" s="32">
        <v>2.94</v>
      </c>
      <c r="Z60" s="34">
        <f t="shared" si="5"/>
        <v>6.0000000000000053E-2</v>
      </c>
      <c r="AA60" s="32" t="s">
        <v>11</v>
      </c>
      <c r="AB60" s="25" t="s">
        <v>5</v>
      </c>
      <c r="AC60" s="32" t="s">
        <v>19</v>
      </c>
      <c r="AD60" s="96" t="s">
        <v>11</v>
      </c>
      <c r="AE60" s="34" t="s">
        <v>20</v>
      </c>
      <c r="AF60" s="45" t="s">
        <v>19</v>
      </c>
      <c r="AG60" s="97" t="s">
        <v>11</v>
      </c>
      <c r="AH60" s="34" t="s">
        <v>21</v>
      </c>
      <c r="AI60" s="32" t="s">
        <v>19</v>
      </c>
      <c r="AJ60" s="96" t="s">
        <v>11</v>
      </c>
      <c r="AK60" s="34" t="s">
        <v>20</v>
      </c>
      <c r="AL60" s="32" t="s">
        <v>18</v>
      </c>
      <c r="AM60" s="34" t="s">
        <v>20</v>
      </c>
      <c r="AN60" s="25" t="s">
        <v>4</v>
      </c>
      <c r="AO60" s="45" t="s">
        <v>19</v>
      </c>
      <c r="AP60" s="97" t="s">
        <v>11</v>
      </c>
      <c r="AQ60" s="34" t="s">
        <v>21</v>
      </c>
      <c r="AR60" s="45" t="s">
        <v>19</v>
      </c>
      <c r="AS60" s="97" t="s">
        <v>11</v>
      </c>
      <c r="AT60" s="34" t="s">
        <v>21</v>
      </c>
      <c r="AU60" s="45" t="s">
        <v>19</v>
      </c>
      <c r="AV60" s="97" t="s">
        <v>11</v>
      </c>
      <c r="AW60" s="34" t="s">
        <v>21</v>
      </c>
      <c r="AX60" s="45" t="s">
        <v>18</v>
      </c>
      <c r="AY60" s="34" t="s">
        <v>21</v>
      </c>
      <c r="AZ60" s="25" t="s">
        <v>5</v>
      </c>
    </row>
    <row r="61" spans="1:52" x14ac:dyDescent="0.2">
      <c r="A61" s="19" t="s">
        <v>32</v>
      </c>
      <c r="B61" s="19">
        <v>4</v>
      </c>
      <c r="C61" s="32">
        <v>2.91</v>
      </c>
      <c r="D61" s="32">
        <v>2.78</v>
      </c>
      <c r="E61" s="34">
        <f t="shared" si="0"/>
        <v>-0.13000000000000034</v>
      </c>
      <c r="F61" s="32" t="s">
        <v>12</v>
      </c>
      <c r="G61" s="82">
        <v>2.63</v>
      </c>
      <c r="H61" s="32">
        <v>2.66</v>
      </c>
      <c r="I61" s="34">
        <f t="shared" si="1"/>
        <v>3.0000000000000249E-2</v>
      </c>
      <c r="J61" s="32" t="s">
        <v>11</v>
      </c>
      <c r="K61" s="82">
        <v>2.78</v>
      </c>
      <c r="L61" s="32">
        <v>2.36</v>
      </c>
      <c r="M61" s="34">
        <f t="shared" si="6"/>
        <v>-0.41999999999999993</v>
      </c>
      <c r="N61" s="32" t="s">
        <v>12</v>
      </c>
      <c r="O61" s="25" t="s">
        <v>6</v>
      </c>
      <c r="P61" s="32">
        <v>3.03</v>
      </c>
      <c r="Q61" s="32">
        <v>2.98</v>
      </c>
      <c r="R61" s="34">
        <f t="shared" si="3"/>
        <v>-4.9999999999999822E-2</v>
      </c>
      <c r="S61" s="32" t="s">
        <v>12</v>
      </c>
      <c r="T61" s="82">
        <v>2.75</v>
      </c>
      <c r="U61" s="32">
        <v>2.65</v>
      </c>
      <c r="V61" s="34">
        <f t="shared" si="4"/>
        <v>-0.10000000000000009</v>
      </c>
      <c r="W61" s="32" t="s">
        <v>12</v>
      </c>
      <c r="X61" s="82">
        <v>2.44</v>
      </c>
      <c r="Y61" s="32">
        <v>2.27</v>
      </c>
      <c r="Z61" s="34">
        <f t="shared" si="5"/>
        <v>-0.16999999999999993</v>
      </c>
      <c r="AA61" s="32" t="s">
        <v>12</v>
      </c>
      <c r="AB61" s="25" t="s">
        <v>6</v>
      </c>
      <c r="AC61" s="32" t="s">
        <v>18</v>
      </c>
      <c r="AD61" s="96" t="s">
        <v>12</v>
      </c>
      <c r="AE61" s="34" t="s">
        <v>20</v>
      </c>
      <c r="AF61" s="32" t="s">
        <v>19</v>
      </c>
      <c r="AG61" s="96" t="s">
        <v>11</v>
      </c>
      <c r="AH61" s="34" t="s">
        <v>20</v>
      </c>
      <c r="AI61" s="45" t="s">
        <v>18</v>
      </c>
      <c r="AJ61" s="97" t="s">
        <v>12</v>
      </c>
      <c r="AK61" s="34" t="s">
        <v>21</v>
      </c>
      <c r="AL61" s="32" t="s">
        <v>19</v>
      </c>
      <c r="AM61" s="34" t="s">
        <v>20</v>
      </c>
      <c r="AN61" s="25" t="s">
        <v>5</v>
      </c>
      <c r="AO61" s="45" t="s">
        <v>18</v>
      </c>
      <c r="AP61" s="97" t="s">
        <v>12</v>
      </c>
      <c r="AQ61" s="34" t="s">
        <v>21</v>
      </c>
      <c r="AR61" s="32" t="s">
        <v>19</v>
      </c>
      <c r="AS61" s="96" t="s">
        <v>11</v>
      </c>
      <c r="AT61" s="34" t="s">
        <v>20</v>
      </c>
      <c r="AU61" s="45" t="s">
        <v>18</v>
      </c>
      <c r="AV61" s="97" t="s">
        <v>12</v>
      </c>
      <c r="AW61" s="34" t="s">
        <v>21</v>
      </c>
      <c r="AX61" s="32" t="s">
        <v>18</v>
      </c>
      <c r="AY61" s="34" t="s">
        <v>20</v>
      </c>
      <c r="AZ61" s="25" t="s">
        <v>5</v>
      </c>
    </row>
    <row r="62" spans="1:52" x14ac:dyDescent="0.2">
      <c r="A62" s="19" t="s">
        <v>32</v>
      </c>
      <c r="B62" s="19">
        <v>5</v>
      </c>
      <c r="C62" s="32">
        <v>3.17</v>
      </c>
      <c r="D62" s="32">
        <v>3.01</v>
      </c>
      <c r="E62" s="34">
        <f t="shared" si="0"/>
        <v>-0.16000000000000014</v>
      </c>
      <c r="F62" s="32" t="s">
        <v>12</v>
      </c>
      <c r="G62" s="82">
        <v>2.89</v>
      </c>
      <c r="H62" s="32">
        <v>2.97</v>
      </c>
      <c r="I62" s="34">
        <f t="shared" si="1"/>
        <v>8.0000000000000071E-2</v>
      </c>
      <c r="J62" s="32" t="s">
        <v>11</v>
      </c>
      <c r="K62" s="82">
        <v>2.79</v>
      </c>
      <c r="L62" s="32">
        <v>3</v>
      </c>
      <c r="M62" s="34">
        <f>L62-K62</f>
        <v>0.20999999999999996</v>
      </c>
      <c r="N62" s="32" t="s">
        <v>11</v>
      </c>
      <c r="O62" s="25" t="s">
        <v>6</v>
      </c>
      <c r="P62" s="32">
        <v>2.85</v>
      </c>
      <c r="Q62" s="32">
        <v>3.08</v>
      </c>
      <c r="R62" s="34">
        <f t="shared" si="3"/>
        <v>0.22999999999999998</v>
      </c>
      <c r="S62" s="32" t="s">
        <v>11</v>
      </c>
      <c r="T62" s="82">
        <v>2.86</v>
      </c>
      <c r="U62" s="32">
        <v>3.16</v>
      </c>
      <c r="V62" s="34">
        <f t="shared" si="4"/>
        <v>0.30000000000000027</v>
      </c>
      <c r="W62" s="32" t="s">
        <v>11</v>
      </c>
      <c r="X62" s="82">
        <v>2.73</v>
      </c>
      <c r="Y62" s="32">
        <v>2.5099999999999998</v>
      </c>
      <c r="Z62" s="34">
        <f t="shared" si="5"/>
        <v>-0.2200000000000002</v>
      </c>
      <c r="AA62" s="32" t="s">
        <v>12</v>
      </c>
      <c r="AB62" s="25" t="s">
        <v>5</v>
      </c>
      <c r="AC62" s="32" t="s">
        <v>18</v>
      </c>
      <c r="AD62" s="96" t="s">
        <v>12</v>
      </c>
      <c r="AE62" s="34" t="s">
        <v>20</v>
      </c>
      <c r="AF62" s="45" t="s">
        <v>18</v>
      </c>
      <c r="AG62" s="97" t="s">
        <v>12</v>
      </c>
      <c r="AH62" s="34" t="s">
        <v>21</v>
      </c>
      <c r="AI62" s="32" t="s">
        <v>19</v>
      </c>
      <c r="AJ62" s="96" t="s">
        <v>11</v>
      </c>
      <c r="AK62" s="34" t="s">
        <v>20</v>
      </c>
      <c r="AL62" s="45" t="s">
        <v>18</v>
      </c>
      <c r="AM62" s="34" t="s">
        <v>21</v>
      </c>
      <c r="AN62" s="25" t="s">
        <v>6</v>
      </c>
      <c r="AO62" s="45" t="s">
        <v>18</v>
      </c>
      <c r="AP62" s="97" t="s">
        <v>12</v>
      </c>
      <c r="AQ62" s="34" t="s">
        <v>21</v>
      </c>
      <c r="AR62" s="32" t="s">
        <v>19</v>
      </c>
      <c r="AS62" s="96" t="s">
        <v>11</v>
      </c>
      <c r="AT62" s="34" t="s">
        <v>20</v>
      </c>
      <c r="AU62" s="45" t="s">
        <v>18</v>
      </c>
      <c r="AV62" s="97" t="s">
        <v>12</v>
      </c>
      <c r="AW62" s="34" t="s">
        <v>21</v>
      </c>
      <c r="AX62" s="45" t="s">
        <v>18</v>
      </c>
      <c r="AY62" s="34" t="s">
        <v>21</v>
      </c>
      <c r="AZ62" s="25" t="s">
        <v>6</v>
      </c>
    </row>
    <row r="63" spans="1:52" x14ac:dyDescent="0.2">
      <c r="A63" s="19" t="s">
        <v>32</v>
      </c>
      <c r="B63" s="19">
        <v>6</v>
      </c>
      <c r="C63" s="32">
        <v>3</v>
      </c>
      <c r="D63" s="32">
        <v>3.02</v>
      </c>
      <c r="E63" s="34">
        <f t="shared" si="0"/>
        <v>2.0000000000000018E-2</v>
      </c>
      <c r="F63" s="32" t="s">
        <v>11</v>
      </c>
      <c r="G63" s="82">
        <v>2.78</v>
      </c>
      <c r="H63" s="32">
        <v>2.82</v>
      </c>
      <c r="I63" s="34">
        <f t="shared" si="1"/>
        <v>4.0000000000000036E-2</v>
      </c>
      <c r="J63" s="32" t="s">
        <v>11</v>
      </c>
      <c r="K63" s="82">
        <v>2.68</v>
      </c>
      <c r="L63" s="32">
        <v>2.48</v>
      </c>
      <c r="M63" s="34">
        <f t="shared" si="6"/>
        <v>-0.20000000000000018</v>
      </c>
      <c r="N63" s="32" t="s">
        <v>12</v>
      </c>
      <c r="O63" s="25" t="s">
        <v>6</v>
      </c>
      <c r="P63" s="32">
        <v>2.91</v>
      </c>
      <c r="Q63" s="32">
        <v>2.9</v>
      </c>
      <c r="R63" s="34">
        <f t="shared" si="3"/>
        <v>-1.0000000000000231E-2</v>
      </c>
      <c r="S63" s="32" t="s">
        <v>12</v>
      </c>
      <c r="T63" s="82">
        <v>2.5</v>
      </c>
      <c r="U63" s="32">
        <v>2.5499999999999998</v>
      </c>
      <c r="V63" s="34">
        <f t="shared" si="4"/>
        <v>4.9999999999999822E-2</v>
      </c>
      <c r="W63" s="32" t="s">
        <v>11</v>
      </c>
      <c r="X63" s="82">
        <v>2.2400000000000002</v>
      </c>
      <c r="Y63" s="32">
        <v>2.04</v>
      </c>
      <c r="Z63" s="34">
        <f t="shared" si="5"/>
        <v>-0.20000000000000018</v>
      </c>
      <c r="AA63" s="32" t="s">
        <v>12</v>
      </c>
      <c r="AB63" s="25" t="s">
        <v>6</v>
      </c>
      <c r="AC63" s="32" t="s">
        <v>18</v>
      </c>
      <c r="AD63" s="96" t="s">
        <v>12</v>
      </c>
      <c r="AE63" s="34" t="s">
        <v>20</v>
      </c>
      <c r="AF63" s="32" t="s">
        <v>19</v>
      </c>
      <c r="AG63" s="96" t="s">
        <v>11</v>
      </c>
      <c r="AH63" s="34" t="s">
        <v>20</v>
      </c>
      <c r="AI63" s="32" t="s">
        <v>18</v>
      </c>
      <c r="AJ63" s="96" t="s">
        <v>12</v>
      </c>
      <c r="AK63" s="34" t="s">
        <v>20</v>
      </c>
      <c r="AL63" s="45" t="s">
        <v>18</v>
      </c>
      <c r="AM63" s="34" t="s">
        <v>21</v>
      </c>
      <c r="AN63" s="25" t="s">
        <v>6</v>
      </c>
      <c r="AO63" s="32" t="s">
        <v>18</v>
      </c>
      <c r="AP63" s="96" t="s">
        <v>12</v>
      </c>
      <c r="AQ63" s="34" t="s">
        <v>20</v>
      </c>
      <c r="AR63" s="32" t="s">
        <v>18</v>
      </c>
      <c r="AS63" s="96" t="s">
        <v>12</v>
      </c>
      <c r="AT63" s="34" t="s">
        <v>20</v>
      </c>
      <c r="AU63" s="45" t="s">
        <v>19</v>
      </c>
      <c r="AV63" s="97" t="s">
        <v>11</v>
      </c>
      <c r="AW63" s="34" t="s">
        <v>21</v>
      </c>
      <c r="AX63" s="45" t="s">
        <v>19</v>
      </c>
      <c r="AY63" s="34" t="s">
        <v>21</v>
      </c>
      <c r="AZ63" s="25" t="s">
        <v>6</v>
      </c>
    </row>
    <row r="64" spans="1:52" x14ac:dyDescent="0.2">
      <c r="A64" s="19" t="s">
        <v>32</v>
      </c>
      <c r="B64" s="19">
        <v>7</v>
      </c>
      <c r="C64" s="32">
        <v>3.76</v>
      </c>
      <c r="D64" s="32">
        <v>3.68</v>
      </c>
      <c r="E64" s="34">
        <f t="shared" si="0"/>
        <v>-7.9999999999999627E-2</v>
      </c>
      <c r="F64" s="32" t="s">
        <v>12</v>
      </c>
      <c r="G64" s="82">
        <v>3.73</v>
      </c>
      <c r="H64" s="32">
        <v>3.44</v>
      </c>
      <c r="I64" s="34">
        <f t="shared" si="1"/>
        <v>-0.29000000000000004</v>
      </c>
      <c r="J64" s="32" t="s">
        <v>12</v>
      </c>
      <c r="K64" s="82">
        <v>3.62</v>
      </c>
      <c r="L64" s="32">
        <v>3.52</v>
      </c>
      <c r="M64" s="34">
        <f t="shared" si="6"/>
        <v>-0.10000000000000009</v>
      </c>
      <c r="N64" s="32" t="s">
        <v>12</v>
      </c>
      <c r="O64" s="25" t="s">
        <v>5</v>
      </c>
      <c r="P64" s="32">
        <v>3.41</v>
      </c>
      <c r="Q64" s="32">
        <v>3.23</v>
      </c>
      <c r="R64" s="34">
        <f t="shared" si="3"/>
        <v>-0.18000000000000016</v>
      </c>
      <c r="S64" s="32" t="s">
        <v>12</v>
      </c>
      <c r="T64" s="82">
        <v>3.19</v>
      </c>
      <c r="U64" s="32">
        <v>3.2</v>
      </c>
      <c r="V64" s="34">
        <f t="shared" si="4"/>
        <v>1.0000000000000231E-2</v>
      </c>
      <c r="W64" s="32" t="s">
        <v>11</v>
      </c>
      <c r="X64" s="82">
        <v>3.33</v>
      </c>
      <c r="Y64" s="32">
        <v>3.16</v>
      </c>
      <c r="Z64" s="34">
        <f t="shared" si="5"/>
        <v>-0.16999999999999993</v>
      </c>
      <c r="AA64" s="32" t="s">
        <v>12</v>
      </c>
      <c r="AB64" s="25" t="s">
        <v>4</v>
      </c>
      <c r="AC64" s="32" t="s">
        <v>18</v>
      </c>
      <c r="AD64" s="96" t="s">
        <v>12</v>
      </c>
      <c r="AE64" s="34" t="s">
        <v>20</v>
      </c>
      <c r="AF64" s="32" t="s">
        <v>18</v>
      </c>
      <c r="AG64" s="96" t="s">
        <v>12</v>
      </c>
      <c r="AH64" s="34" t="s">
        <v>20</v>
      </c>
      <c r="AI64" s="32" t="s">
        <v>19</v>
      </c>
      <c r="AJ64" s="96" t="s">
        <v>11</v>
      </c>
      <c r="AK64" s="34" t="s">
        <v>20</v>
      </c>
      <c r="AL64" s="45" t="s">
        <v>18</v>
      </c>
      <c r="AM64" s="34" t="s">
        <v>21</v>
      </c>
      <c r="AN64" s="25" t="s">
        <v>6</v>
      </c>
      <c r="AO64" s="32" t="s">
        <v>19</v>
      </c>
      <c r="AP64" s="96" t="s">
        <v>11</v>
      </c>
      <c r="AQ64" s="34" t="s">
        <v>20</v>
      </c>
      <c r="AR64" s="45" t="s">
        <v>18</v>
      </c>
      <c r="AS64" s="97" t="s">
        <v>12</v>
      </c>
      <c r="AT64" s="34" t="s">
        <v>21</v>
      </c>
      <c r="AU64" s="32" t="s">
        <v>19</v>
      </c>
      <c r="AV64" s="96" t="s">
        <v>11</v>
      </c>
      <c r="AW64" s="34" t="s">
        <v>20</v>
      </c>
      <c r="AX64" s="45" t="s">
        <v>18</v>
      </c>
      <c r="AY64" s="34" t="s">
        <v>21</v>
      </c>
      <c r="AZ64" s="25" t="s">
        <v>6</v>
      </c>
    </row>
    <row r="65" spans="1:52" x14ac:dyDescent="0.2">
      <c r="A65" s="19" t="s">
        <v>32</v>
      </c>
      <c r="B65" s="19">
        <v>8</v>
      </c>
      <c r="C65" s="32">
        <v>3.08</v>
      </c>
      <c r="D65" s="32">
        <v>3.13</v>
      </c>
      <c r="E65" s="34">
        <f t="shared" si="0"/>
        <v>4.9999999999999822E-2</v>
      </c>
      <c r="F65" s="32" t="s">
        <v>11</v>
      </c>
      <c r="G65" s="82">
        <v>3.07</v>
      </c>
      <c r="H65" s="32">
        <v>2.87</v>
      </c>
      <c r="I65" s="34">
        <f t="shared" si="1"/>
        <v>-0.19999999999999973</v>
      </c>
      <c r="J65" s="32" t="s">
        <v>12</v>
      </c>
      <c r="K65" s="82">
        <v>2.99</v>
      </c>
      <c r="L65" s="32">
        <v>2.76</v>
      </c>
      <c r="M65" s="34">
        <f t="shared" si="6"/>
        <v>-0.23000000000000043</v>
      </c>
      <c r="N65" s="32" t="s">
        <v>12</v>
      </c>
      <c r="O65" s="25" t="s">
        <v>6</v>
      </c>
      <c r="P65" s="32">
        <v>3.07</v>
      </c>
      <c r="Q65" s="32">
        <v>3.14</v>
      </c>
      <c r="R65" s="34">
        <f t="shared" si="3"/>
        <v>7.0000000000000284E-2</v>
      </c>
      <c r="S65" s="32" t="s">
        <v>11</v>
      </c>
      <c r="T65" s="82">
        <v>3.12</v>
      </c>
      <c r="U65" s="32">
        <v>2.75</v>
      </c>
      <c r="V65" s="34">
        <f t="shared" si="4"/>
        <v>-0.37000000000000011</v>
      </c>
      <c r="W65" s="32" t="s">
        <v>11</v>
      </c>
      <c r="X65" s="82">
        <v>2.91</v>
      </c>
      <c r="Y65" s="32">
        <v>2.8</v>
      </c>
      <c r="Z65" s="34">
        <f t="shared" si="5"/>
        <v>-0.11000000000000032</v>
      </c>
      <c r="AA65" s="32" t="s">
        <v>11</v>
      </c>
      <c r="AB65" s="25" t="s">
        <v>5</v>
      </c>
      <c r="AC65" s="32" t="s">
        <v>18</v>
      </c>
      <c r="AD65" s="96" t="s">
        <v>12</v>
      </c>
      <c r="AE65" s="34" t="s">
        <v>20</v>
      </c>
      <c r="AF65" s="32" t="s">
        <v>18</v>
      </c>
      <c r="AG65" s="96" t="s">
        <v>12</v>
      </c>
      <c r="AH65" s="34" t="s">
        <v>20</v>
      </c>
      <c r="AI65" s="32" t="s">
        <v>19</v>
      </c>
      <c r="AJ65" s="96" t="s">
        <v>11</v>
      </c>
      <c r="AK65" s="34" t="s">
        <v>20</v>
      </c>
      <c r="AL65" s="45" t="s">
        <v>19</v>
      </c>
      <c r="AM65" s="34" t="s">
        <v>21</v>
      </c>
      <c r="AN65" s="25" t="s">
        <v>6</v>
      </c>
      <c r="AO65" s="32" t="s">
        <v>19</v>
      </c>
      <c r="AP65" s="96" t="s">
        <v>11</v>
      </c>
      <c r="AQ65" s="34" t="s">
        <v>20</v>
      </c>
      <c r="AR65" s="45" t="s">
        <v>18</v>
      </c>
      <c r="AS65" s="97" t="s">
        <v>12</v>
      </c>
      <c r="AT65" s="34" t="s">
        <v>21</v>
      </c>
      <c r="AU65" s="45" t="s">
        <v>18</v>
      </c>
      <c r="AV65" s="97" t="s">
        <v>12</v>
      </c>
      <c r="AW65" s="34" t="s">
        <v>21</v>
      </c>
      <c r="AX65" s="32" t="s">
        <v>19</v>
      </c>
      <c r="AY65" s="34" t="s">
        <v>20</v>
      </c>
      <c r="AZ65" s="25" t="s">
        <v>5</v>
      </c>
    </row>
    <row r="66" spans="1:52" x14ac:dyDescent="0.2">
      <c r="A66" s="19" t="s">
        <v>32</v>
      </c>
      <c r="B66" s="19">
        <v>9</v>
      </c>
      <c r="C66" s="32">
        <v>3.36</v>
      </c>
      <c r="D66" s="32">
        <v>3.01</v>
      </c>
      <c r="E66" s="34">
        <f t="shared" si="0"/>
        <v>-0.35000000000000009</v>
      </c>
      <c r="F66" s="32" t="s">
        <v>12</v>
      </c>
      <c r="G66" s="82">
        <v>3.19</v>
      </c>
      <c r="H66" s="32">
        <v>2.85</v>
      </c>
      <c r="I66" s="34">
        <f t="shared" si="1"/>
        <v>-0.33999999999999986</v>
      </c>
      <c r="J66" s="32" t="s">
        <v>12</v>
      </c>
      <c r="K66" s="82">
        <v>2.5299999999999998</v>
      </c>
      <c r="L66" s="32">
        <v>3.05</v>
      </c>
      <c r="M66" s="34">
        <f t="shared" si="6"/>
        <v>0.52</v>
      </c>
      <c r="N66" s="32" t="s">
        <v>11</v>
      </c>
      <c r="O66" s="25" t="s">
        <v>6</v>
      </c>
      <c r="P66" s="32">
        <v>3.4</v>
      </c>
      <c r="Q66" s="32">
        <v>2.77</v>
      </c>
      <c r="R66" s="34">
        <f t="shared" si="3"/>
        <v>-0.62999999999999989</v>
      </c>
      <c r="S66" s="32" t="s">
        <v>12</v>
      </c>
      <c r="T66" s="82">
        <v>2.84</v>
      </c>
      <c r="U66" s="32">
        <v>2.87</v>
      </c>
      <c r="V66" s="34">
        <f t="shared" si="4"/>
        <v>3.0000000000000249E-2</v>
      </c>
      <c r="W66" s="32" t="s">
        <v>11</v>
      </c>
      <c r="X66" s="82">
        <v>2.74</v>
      </c>
      <c r="Y66" s="32">
        <v>2.83</v>
      </c>
      <c r="Z66" s="34">
        <f t="shared" si="5"/>
        <v>8.9999999999999858E-2</v>
      </c>
      <c r="AA66" s="32" t="s">
        <v>11</v>
      </c>
      <c r="AB66" s="25" t="s">
        <v>4</v>
      </c>
      <c r="AC66" s="32" t="s">
        <v>19</v>
      </c>
      <c r="AD66" s="96" t="s">
        <v>11</v>
      </c>
      <c r="AE66" s="34" t="s">
        <v>20</v>
      </c>
      <c r="AF66" s="32" t="s">
        <v>18</v>
      </c>
      <c r="AG66" s="96" t="s">
        <v>12</v>
      </c>
      <c r="AH66" s="34" t="s">
        <v>20</v>
      </c>
      <c r="AI66" s="45" t="s">
        <v>19</v>
      </c>
      <c r="AJ66" s="97" t="s">
        <v>11</v>
      </c>
      <c r="AK66" s="34" t="s">
        <v>21</v>
      </c>
      <c r="AL66" s="45" t="s">
        <v>18</v>
      </c>
      <c r="AM66" s="34" t="s">
        <v>21</v>
      </c>
      <c r="AN66" s="25" t="s">
        <v>5</v>
      </c>
      <c r="AO66" s="32" t="s">
        <v>19</v>
      </c>
      <c r="AP66" s="96" t="s">
        <v>11</v>
      </c>
      <c r="AQ66" s="34" t="s">
        <v>20</v>
      </c>
      <c r="AR66" s="45" t="s">
        <v>18</v>
      </c>
      <c r="AS66" s="97" t="s">
        <v>12</v>
      </c>
      <c r="AT66" s="34" t="s">
        <v>21</v>
      </c>
      <c r="AU66" s="32" t="s">
        <v>19</v>
      </c>
      <c r="AV66" s="96" t="s">
        <v>11</v>
      </c>
      <c r="AW66" s="34" t="s">
        <v>20</v>
      </c>
      <c r="AX66" s="32" t="s">
        <v>19</v>
      </c>
      <c r="AY66" s="34" t="s">
        <v>20</v>
      </c>
      <c r="AZ66" s="25" t="s">
        <v>4</v>
      </c>
    </row>
    <row r="67" spans="1:52" x14ac:dyDescent="0.2">
      <c r="A67" s="19" t="s">
        <v>32</v>
      </c>
      <c r="B67" s="19">
        <v>10</v>
      </c>
      <c r="C67" s="32">
        <v>2.87</v>
      </c>
      <c r="D67" s="32">
        <v>2.79</v>
      </c>
      <c r="E67" s="34">
        <f t="shared" si="0"/>
        <v>-8.0000000000000071E-2</v>
      </c>
      <c r="F67" s="32" t="s">
        <v>12</v>
      </c>
      <c r="G67" s="82">
        <v>2.79</v>
      </c>
      <c r="H67" s="32">
        <v>3.07</v>
      </c>
      <c r="I67" s="34">
        <f t="shared" si="1"/>
        <v>0.2799999999999998</v>
      </c>
      <c r="J67" s="32" t="s">
        <v>11</v>
      </c>
      <c r="K67" s="82">
        <v>2.72</v>
      </c>
      <c r="L67" s="32">
        <v>2.79</v>
      </c>
      <c r="M67" s="34">
        <f t="shared" si="6"/>
        <v>6.999999999999984E-2</v>
      </c>
      <c r="N67" s="32" t="s">
        <v>11</v>
      </c>
      <c r="O67" s="25" t="s">
        <v>5</v>
      </c>
      <c r="P67" s="32">
        <v>2.76</v>
      </c>
      <c r="Q67" s="32">
        <v>3.06</v>
      </c>
      <c r="R67" s="34">
        <f t="shared" si="3"/>
        <v>0.30000000000000027</v>
      </c>
      <c r="S67" s="32" t="s">
        <v>11</v>
      </c>
      <c r="T67" s="82">
        <v>2.89</v>
      </c>
      <c r="U67" s="32">
        <v>2.77</v>
      </c>
      <c r="V67" s="34">
        <f t="shared" si="4"/>
        <v>-0.12000000000000011</v>
      </c>
      <c r="W67" s="32" t="s">
        <v>12</v>
      </c>
      <c r="X67" s="82">
        <v>3.06</v>
      </c>
      <c r="Y67" s="32">
        <v>2.8</v>
      </c>
      <c r="Z67" s="34">
        <f t="shared" si="5"/>
        <v>-0.26000000000000023</v>
      </c>
      <c r="AA67" s="32" t="s">
        <v>12</v>
      </c>
      <c r="AB67" s="25" t="s">
        <v>4</v>
      </c>
      <c r="AC67" s="32" t="s">
        <v>18</v>
      </c>
      <c r="AD67" s="96" t="s">
        <v>12</v>
      </c>
      <c r="AE67" s="34" t="s">
        <v>20</v>
      </c>
      <c r="AF67" s="45" t="s">
        <v>18</v>
      </c>
      <c r="AG67" s="97" t="s">
        <v>12</v>
      </c>
      <c r="AH67" s="34" t="s">
        <v>21</v>
      </c>
      <c r="AI67" s="32" t="s">
        <v>19</v>
      </c>
      <c r="AJ67" s="96" t="s">
        <v>11</v>
      </c>
      <c r="AK67" s="34" t="s">
        <v>20</v>
      </c>
      <c r="AL67" s="45" t="s">
        <v>18</v>
      </c>
      <c r="AM67" s="34" t="s">
        <v>21</v>
      </c>
      <c r="AN67" s="25" t="s">
        <v>4</v>
      </c>
      <c r="AO67" s="32" t="s">
        <v>18</v>
      </c>
      <c r="AP67" s="96" t="s">
        <v>12</v>
      </c>
      <c r="AQ67" s="34" t="s">
        <v>20</v>
      </c>
      <c r="AR67" s="32" t="s">
        <v>18</v>
      </c>
      <c r="AS67" s="96" t="s">
        <v>12</v>
      </c>
      <c r="AT67" s="34" t="s">
        <v>20</v>
      </c>
      <c r="AU67" s="45" t="s">
        <v>18</v>
      </c>
      <c r="AV67" s="97" t="s">
        <v>12</v>
      </c>
      <c r="AW67" s="34" t="s">
        <v>21</v>
      </c>
      <c r="AX67" s="45" t="s">
        <v>18</v>
      </c>
      <c r="AY67" s="34" t="s">
        <v>21</v>
      </c>
      <c r="AZ67" s="25" t="s">
        <v>5</v>
      </c>
    </row>
    <row r="68" spans="1:52" x14ac:dyDescent="0.2">
      <c r="A68" s="19" t="s">
        <v>32</v>
      </c>
      <c r="B68" s="19">
        <v>11</v>
      </c>
      <c r="C68" s="32">
        <v>3.48</v>
      </c>
      <c r="D68" s="32">
        <v>3.41</v>
      </c>
      <c r="E68" s="34">
        <f t="shared" si="0"/>
        <v>-6.999999999999984E-2</v>
      </c>
      <c r="F68" s="32" t="s">
        <v>12</v>
      </c>
      <c r="G68" s="82">
        <v>3.32</v>
      </c>
      <c r="H68" s="32">
        <v>2.79</v>
      </c>
      <c r="I68" s="34">
        <f t="shared" si="1"/>
        <v>-0.5299999999999998</v>
      </c>
      <c r="J68" s="32" t="s">
        <v>12</v>
      </c>
      <c r="K68" s="82">
        <v>2.8</v>
      </c>
      <c r="L68" s="32">
        <v>2.65</v>
      </c>
      <c r="M68" s="34">
        <f t="shared" si="6"/>
        <v>-0.14999999999999991</v>
      </c>
      <c r="N68" s="32" t="s">
        <v>12</v>
      </c>
      <c r="O68" s="25" t="s">
        <v>5</v>
      </c>
      <c r="P68" s="32">
        <v>3.89</v>
      </c>
      <c r="Q68" s="32">
        <v>3.36</v>
      </c>
      <c r="R68" s="34">
        <f t="shared" si="3"/>
        <v>-0.53000000000000025</v>
      </c>
      <c r="S68" s="32" t="s">
        <v>12</v>
      </c>
      <c r="T68" s="82">
        <v>3.14</v>
      </c>
      <c r="U68" s="32">
        <v>2.82</v>
      </c>
      <c r="V68" s="34">
        <f t="shared" si="4"/>
        <v>-0.32000000000000028</v>
      </c>
      <c r="W68" s="32" t="s">
        <v>12</v>
      </c>
      <c r="X68" s="82">
        <v>2.52</v>
      </c>
      <c r="Y68" s="32">
        <v>2.4900000000000002</v>
      </c>
      <c r="Z68" s="34">
        <f t="shared" si="5"/>
        <v>-2.9999999999999805E-2</v>
      </c>
      <c r="AA68" s="32" t="s">
        <v>12</v>
      </c>
      <c r="AB68" s="25" t="s">
        <v>4</v>
      </c>
      <c r="AC68" s="32" t="s">
        <v>19</v>
      </c>
      <c r="AD68" s="96" t="s">
        <v>11</v>
      </c>
      <c r="AE68" s="34" t="s">
        <v>20</v>
      </c>
      <c r="AF68" s="32" t="s">
        <v>18</v>
      </c>
      <c r="AG68" s="96" t="s">
        <v>12</v>
      </c>
      <c r="AH68" s="34" t="s">
        <v>20</v>
      </c>
      <c r="AI68" s="45" t="s">
        <v>18</v>
      </c>
      <c r="AJ68" s="97" t="s">
        <v>12</v>
      </c>
      <c r="AK68" s="34" t="s">
        <v>21</v>
      </c>
      <c r="AL68" s="32" t="s">
        <v>19</v>
      </c>
      <c r="AM68" s="34" t="s">
        <v>20</v>
      </c>
      <c r="AN68" s="25" t="s">
        <v>5</v>
      </c>
      <c r="AO68" s="32" t="s">
        <v>19</v>
      </c>
      <c r="AP68" s="96" t="s">
        <v>11</v>
      </c>
      <c r="AQ68" s="34" t="s">
        <v>20</v>
      </c>
      <c r="AR68" s="45" t="s">
        <v>19</v>
      </c>
      <c r="AS68" s="97" t="s">
        <v>11</v>
      </c>
      <c r="AT68" s="34" t="s">
        <v>21</v>
      </c>
      <c r="AU68" s="45" t="s">
        <v>18</v>
      </c>
      <c r="AV68" s="97" t="s">
        <v>12</v>
      </c>
      <c r="AW68" s="34" t="s">
        <v>21</v>
      </c>
      <c r="AX68" s="45" t="s">
        <v>18</v>
      </c>
      <c r="AY68" s="34" t="s">
        <v>21</v>
      </c>
      <c r="AZ68" s="25" t="s">
        <v>5</v>
      </c>
    </row>
    <row r="69" spans="1:52" ht="17" thickBot="1" x14ac:dyDescent="0.25">
      <c r="A69" s="19" t="s">
        <v>32</v>
      </c>
      <c r="B69" s="19">
        <v>12</v>
      </c>
      <c r="C69" s="35">
        <v>3.96</v>
      </c>
      <c r="D69" s="122">
        <v>3.89</v>
      </c>
      <c r="E69" s="123">
        <f t="shared" ref="E69" si="7">D69-C69</f>
        <v>-6.999999999999984E-2</v>
      </c>
      <c r="F69" s="35" t="s">
        <v>12</v>
      </c>
      <c r="G69" s="85">
        <v>3.46</v>
      </c>
      <c r="H69" s="122">
        <v>3.54</v>
      </c>
      <c r="I69" s="123">
        <f t="shared" ref="I69" si="8">H69-G69</f>
        <v>8.0000000000000071E-2</v>
      </c>
      <c r="J69" s="35" t="s">
        <v>11</v>
      </c>
      <c r="K69" s="85">
        <v>3.09</v>
      </c>
      <c r="L69" s="122">
        <v>3.21</v>
      </c>
      <c r="M69" s="123">
        <f t="shared" si="6"/>
        <v>0.12000000000000011</v>
      </c>
      <c r="N69" s="35" t="s">
        <v>11</v>
      </c>
      <c r="O69" s="33" t="s">
        <v>6</v>
      </c>
      <c r="P69" s="35">
        <v>3.72</v>
      </c>
      <c r="Q69" s="122">
        <v>3.93</v>
      </c>
      <c r="R69" s="123">
        <f t="shared" ref="R69" si="9">Q69-P69</f>
        <v>0.20999999999999996</v>
      </c>
      <c r="S69" s="35" t="s">
        <v>11</v>
      </c>
      <c r="T69" s="85">
        <v>3.42</v>
      </c>
      <c r="U69" s="122">
        <v>2.94</v>
      </c>
      <c r="V69" s="123">
        <f t="shared" si="4"/>
        <v>-0.48</v>
      </c>
      <c r="W69" s="35" t="s">
        <v>12</v>
      </c>
      <c r="X69" s="85">
        <v>3.16</v>
      </c>
      <c r="Y69" s="122">
        <v>3.09</v>
      </c>
      <c r="Z69" s="123">
        <f t="shared" ref="Z69" si="10">Y69-X69</f>
        <v>-7.0000000000000284E-2</v>
      </c>
      <c r="AA69" s="35" t="s">
        <v>12</v>
      </c>
      <c r="AB69" s="33" t="s">
        <v>5</v>
      </c>
      <c r="AC69" s="35" t="s">
        <v>18</v>
      </c>
      <c r="AD69" s="106" t="s">
        <v>12</v>
      </c>
      <c r="AE69" s="36" t="s">
        <v>20</v>
      </c>
      <c r="AF69" s="35" t="s">
        <v>18</v>
      </c>
      <c r="AG69" s="96" t="s">
        <v>12</v>
      </c>
      <c r="AH69" s="36" t="s">
        <v>20</v>
      </c>
      <c r="AI69" s="46" t="s">
        <v>19</v>
      </c>
      <c r="AJ69" s="105" t="s">
        <v>11</v>
      </c>
      <c r="AK69" s="36" t="s">
        <v>21</v>
      </c>
      <c r="AL69" s="35" t="s">
        <v>18</v>
      </c>
      <c r="AM69" s="36" t="s">
        <v>20</v>
      </c>
      <c r="AN69" s="33" t="s">
        <v>5</v>
      </c>
      <c r="AO69" s="46" t="s">
        <v>18</v>
      </c>
      <c r="AP69" s="105" t="s">
        <v>12</v>
      </c>
      <c r="AQ69" s="36" t="s">
        <v>21</v>
      </c>
      <c r="AR69" s="46" t="s">
        <v>18</v>
      </c>
      <c r="AS69" s="105" t="s">
        <v>12</v>
      </c>
      <c r="AT69" s="36" t="s">
        <v>21</v>
      </c>
      <c r="AU69" s="35" t="s">
        <v>19</v>
      </c>
      <c r="AV69" s="106" t="s">
        <v>11</v>
      </c>
      <c r="AW69" s="36" t="s">
        <v>20</v>
      </c>
      <c r="AX69" s="46" t="s">
        <v>19</v>
      </c>
      <c r="AY69" s="36" t="s">
        <v>21</v>
      </c>
      <c r="AZ69" s="33" t="s">
        <v>4</v>
      </c>
    </row>
    <row r="70" spans="1:52" ht="17" thickBot="1" x14ac:dyDescent="0.25">
      <c r="A70" s="117" t="s">
        <v>33</v>
      </c>
      <c r="B70" s="118">
        <f>COUNT(B4:B69)</f>
        <v>66</v>
      </c>
      <c r="D70" s="148" t="s">
        <v>44</v>
      </c>
      <c r="E70" s="124" cm="1">
        <f t="array" ref="E70">AVERAGE(ABS(E4:E69))</f>
        <v>0.19242424242424247</v>
      </c>
      <c r="H70" s="119"/>
      <c r="I70" s="124" cm="1">
        <f t="array" ref="I70">AVERAGE(ABS(I4:I69))</f>
        <v>0.18924242424242418</v>
      </c>
      <c r="L70" s="119"/>
      <c r="M70" s="124" cm="1">
        <f t="array" ref="M70">AVERAGE(ABS(M4:M69))</f>
        <v>0.22393939393939391</v>
      </c>
      <c r="Q70" s="119"/>
      <c r="R70" s="124" cm="1">
        <f t="array" ref="R70">AVERAGE(ABS(R4:R69))</f>
        <v>0.20136363636363641</v>
      </c>
      <c r="U70" s="119"/>
      <c r="V70" s="124" cm="1">
        <f t="array" ref="V70">AVERAGE(ABS(V4:V69))</f>
        <v>0.22954545454545458</v>
      </c>
      <c r="Y70" s="119"/>
      <c r="Z70" s="124" cm="1">
        <f t="array" ref="Z70">AVERAGE(ABS(Z4:Z69))</f>
        <v>0.20772727272727279</v>
      </c>
    </row>
    <row r="71" spans="1:52" x14ac:dyDescent="0.2">
      <c r="D71" s="149"/>
      <c r="E71" s="125"/>
      <c r="H71" s="126" t="s">
        <v>12</v>
      </c>
      <c r="I71" s="127">
        <f>SUM(I68,I64:I66,I53:I59,I49:I51,I44:I45,I42,I40,I37,I30:I34,I28,I25,I19:I21,I16,I14,I10:I12,I8,I4:I6)</f>
        <v>-8.4099999999999984</v>
      </c>
      <c r="L71" s="126" t="s">
        <v>12</v>
      </c>
      <c r="M71" s="127">
        <f>SUM(M68,M63:M65,M61,M58:M59,M56,M51:M53,M49,M47,M43,M40:M41,M36:M37,M27:M29,M18:M20,M16,M14,M11:M12,M8,M6)</f>
        <v>-7.6899999999999995</v>
      </c>
      <c r="Q71" s="126" t="s">
        <v>12</v>
      </c>
      <c r="R71" s="129">
        <f>SUM(R68,R66,R63:R64,R59:R61,R56,R54,R51:R52,R49,R42:R44,R41,R38,R35,R27:R30,R22:R24,R14:R20,R12,R10,R7:R8,R5)</f>
        <v>-7.5700000000000021</v>
      </c>
      <c r="U71" s="126" t="s">
        <v>12</v>
      </c>
      <c r="V71" s="127">
        <f>SUM(V67:V69,V65,V58:V61,V54,V51:V52,V47:V49,V42:V44,V40,V34:V35,V31:V32,V27,V19:V21,V12:V15,V10,V8,V5:V6)</f>
        <v>-8.9200000000000017</v>
      </c>
      <c r="Y71" s="126" t="s">
        <v>12</v>
      </c>
      <c r="Z71" s="127">
        <f>SUM(Z67:Z69,Z61:Z65,Z58:Z59,Z56,Z51:Z54,Z47:Z48,Z40:Z43,Z36:Z37,Z31:Z32,Z27:Z28,Z19:Z20,Z16,Z11:Z13,Z8:Z9,Z5:Z6)</f>
        <v>-7.9200000000000017</v>
      </c>
    </row>
    <row r="72" spans="1:52" ht="17" thickBot="1" x14ac:dyDescent="0.25">
      <c r="D72" s="126" t="s">
        <v>12</v>
      </c>
      <c r="E72" s="127">
        <f>SUM(E66:E69,E64,E61:E62,E59,E56,E53:E54,E49:E51,E42:E46,E35:E40,E31:E33,E27:E28,E22:E23,E16:E18,E14,E8:E12,E4:E5)</f>
        <v>-8.56</v>
      </c>
      <c r="H72" s="120" t="s">
        <v>11</v>
      </c>
      <c r="I72" s="128">
        <f>SUM(I69,I67,I60:I63,I52,I46:I48,I43,I41,I38:I39,I35:I36,I29,I26:I27,I22:I24,I17:I18,I15,I13,I9,I7)</f>
        <v>4.08</v>
      </c>
      <c r="L72" s="120" t="s">
        <v>11</v>
      </c>
      <c r="M72" s="128">
        <f>SUM(M69,M66:M67,M62,M60,M57,M54:M55,M50,M48,M44:M46,M42,M39,M38,M30:M35,M21:M26,M17,M15,M13,M9:M10,M7,M4:M5)</f>
        <v>7.0899999999999981</v>
      </c>
      <c r="Q72" s="120" t="s">
        <v>11</v>
      </c>
      <c r="R72" s="121">
        <f>SUM(R69,R67,R65,R62,R57:R58,R55,R53,R50,R47,R48,R46,R45,R39:R40,R36:R37,R33,R34,R31:R32,R25:R26,R21,R13,R11,R9,R6,R4)</f>
        <v>5.7200000000000006</v>
      </c>
      <c r="U72" s="120" t="s">
        <v>11</v>
      </c>
      <c r="V72" s="128">
        <f>SUM(V66,V62:V64,V55:V57,V53,V50,V45:V46,V41,V36:V39,V33,V28:V30,V22:V26,V16:V18,V11,V9,V7,V4)</f>
        <v>6.23</v>
      </c>
      <c r="Y72" s="120" t="s">
        <v>11</v>
      </c>
      <c r="Z72" s="128">
        <f>SUM(Z66,Z60,Z57,Z55,Z49:Z50,Z44:Z46,Z38:Z39,Z33:Z35,Z29:Z30,Z22:Z26,Z21,Z17:Z18,Z14:Z15,Z10,Z7,Z4)</f>
        <v>5.7900000000000009</v>
      </c>
    </row>
    <row r="73" spans="1:52" ht="17" thickBot="1" x14ac:dyDescent="0.25">
      <c r="D73" s="120" t="s">
        <v>11</v>
      </c>
      <c r="E73" s="128">
        <f>SUM(E65,E63,E60,E57:E58,E55,E52,E48,E47,E41,E37,E34,E29:E30,E24:E26,E19:E21,E15,E13,E6:E7)</f>
        <v>3.7600000000000007</v>
      </c>
    </row>
    <row r="74" spans="1:52" ht="17" thickBot="1" x14ac:dyDescent="0.25"/>
    <row r="75" spans="1:52" x14ac:dyDescent="0.2">
      <c r="D75" s="130" t="s">
        <v>42</v>
      </c>
      <c r="E75" s="131">
        <f>AVERAGE(E70,I70,M70,R70,V70,Z70)</f>
        <v>0.2073737373737374</v>
      </c>
    </row>
    <row r="76" spans="1:52" ht="17" thickBot="1" x14ac:dyDescent="0.25">
      <c r="D76" s="132" t="s">
        <v>43</v>
      </c>
      <c r="E76" s="133"/>
    </row>
  </sheetData>
  <mergeCells count="22">
    <mergeCell ref="AY2:AY3"/>
    <mergeCell ref="D70:D71"/>
    <mergeCell ref="AN2:AN3"/>
    <mergeCell ref="B1:O1"/>
    <mergeCell ref="P1:AB1"/>
    <mergeCell ref="AC1:AN1"/>
    <mergeCell ref="AZ2:AZ3"/>
    <mergeCell ref="AO1:AZ1"/>
    <mergeCell ref="C2:E2"/>
    <mergeCell ref="F2:F3"/>
    <mergeCell ref="G2:J2"/>
    <mergeCell ref="K2:N2"/>
    <mergeCell ref="P2:S2"/>
    <mergeCell ref="T2:W2"/>
    <mergeCell ref="X2:AA2"/>
    <mergeCell ref="AE2:AE3"/>
    <mergeCell ref="AH2:AH3"/>
    <mergeCell ref="AK2:AK3"/>
    <mergeCell ref="AM2:AM3"/>
    <mergeCell ref="AQ2:AQ3"/>
    <mergeCell ref="AT2:AT3"/>
    <mergeCell ref="AW2:AW3"/>
  </mergeCells>
  <conditionalFormatting sqref="AC1:AY1048576">
    <cfRule type="containsText" dxfId="7" priority="6" operator="containsText" text="yes">
      <formula>NOT(ISERROR(SEARCH("yes",AC1)))</formula>
    </cfRule>
    <cfRule type="containsText" dxfId="6" priority="7" operator="containsText" text="yes">
      <formula>NOT(ISERROR(SEARCH("yes",AC1)))</formula>
    </cfRule>
    <cfRule type="containsText" dxfId="5" priority="8" operator="containsText" text="YES">
      <formula>NOT(ISERROR(SEARCH("YES",AC1)))</formula>
    </cfRule>
  </conditionalFormatting>
  <conditionalFormatting sqref="E4:E69">
    <cfRule type="cellIs" dxfId="4" priority="5" operator="lessThan">
      <formula>0</formula>
    </cfRule>
  </conditionalFormatting>
  <conditionalFormatting sqref="I4:I69">
    <cfRule type="cellIs" dxfId="3" priority="4" operator="lessThan">
      <formula>0</formula>
    </cfRule>
  </conditionalFormatting>
  <conditionalFormatting sqref="M4:M69">
    <cfRule type="cellIs" dxfId="2" priority="3" operator="lessThan">
      <formula>0</formula>
    </cfRule>
  </conditionalFormatting>
  <conditionalFormatting sqref="R4:R69">
    <cfRule type="cellIs" dxfId="1" priority="2" operator="lessThan">
      <formula>0</formula>
    </cfRule>
  </conditionalFormatting>
  <conditionalFormatting sqref="V4:V69 Z4:Z69">
    <cfRule type="cellIs" dxfId="0" priority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overall data</vt:lpstr>
      <vt:lpstr>SP ref, US avg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Chang, Shirley-AZ AZCOM 20</dc:creator>
  <cp:lastModifiedBy>Chang, Shirley-AZ AZCOM 20</cp:lastModifiedBy>
  <dcterms:created xsi:type="dcterms:W3CDTF">2019-10-29T03:58:45Z</dcterms:created>
  <dcterms:modified xsi:type="dcterms:W3CDTF">2021-07-25T03:57:31Z</dcterms:modified>
</cp:coreProperties>
</file>